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CA\CLIENTS\SWAAAE\Financials\2022-2023\"/>
    </mc:Choice>
  </mc:AlternateContent>
  <xr:revisionPtr revIDLastSave="0" documentId="13_ncr:1_{4D622D55-E74A-4089-B03F-A7C8882CFD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SUMMARY" sheetId="5" r:id="rId1"/>
    <sheet name="22-23 BUDGET" sheetId="2" r:id="rId2"/>
  </sheets>
  <definedNames>
    <definedName name="_xlnm.Print_Area" localSheetId="1">'22-23 BUDGET'!$A$1:$T$52</definedName>
    <definedName name="_xlnm.Print_Area" localSheetId="0">'BUDGET SUMMARY'!$A$1:$J$32</definedName>
    <definedName name="_xlnm.Print_Titles" localSheetId="1">'22-23 BUDGET'!$1:$4</definedName>
    <definedName name="_xlnm.Print_Titles" localSheetId="0">'BUDGET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41" i="2"/>
  <c r="H48" i="2"/>
  <c r="H29" i="5" s="1"/>
  <c r="G6" i="5"/>
  <c r="H6" i="5"/>
  <c r="I6" i="5"/>
  <c r="J6" i="5"/>
  <c r="G7" i="5"/>
  <c r="H7" i="5"/>
  <c r="I7" i="5"/>
  <c r="J7" i="5"/>
  <c r="G8" i="5"/>
  <c r="H8" i="5"/>
  <c r="I8" i="5"/>
  <c r="J8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G21" i="5"/>
  <c r="H21" i="5"/>
  <c r="I21" i="5"/>
  <c r="J21" i="5"/>
  <c r="G22" i="5"/>
  <c r="H22" i="5"/>
  <c r="I22" i="5"/>
  <c r="J22" i="5"/>
  <c r="G23" i="5"/>
  <c r="H23" i="5"/>
  <c r="I23" i="5"/>
  <c r="J23" i="5"/>
  <c r="G29" i="5"/>
  <c r="I29" i="5"/>
  <c r="F18" i="5"/>
  <c r="F21" i="5"/>
  <c r="F20" i="5"/>
  <c r="F19" i="5"/>
  <c r="J32" i="2"/>
  <c r="J20" i="5" s="1"/>
  <c r="F23" i="5"/>
  <c r="F22" i="5"/>
  <c r="F17" i="5"/>
  <c r="F16" i="5"/>
  <c r="F15" i="5"/>
  <c r="F14" i="5"/>
  <c r="F13" i="5"/>
  <c r="F8" i="5"/>
  <c r="F7" i="5"/>
  <c r="F6" i="5"/>
  <c r="F41" i="2"/>
  <c r="J41" i="2"/>
  <c r="AF20" i="2"/>
  <c r="AF48" i="2"/>
  <c r="AD48" i="2"/>
  <c r="AB48" i="2"/>
  <c r="Z48" i="2"/>
  <c r="X48" i="2"/>
  <c r="V48" i="2"/>
  <c r="T48" i="2"/>
  <c r="Q48" i="2"/>
  <c r="N48" i="2"/>
  <c r="J48" i="2"/>
  <c r="J29" i="5" s="1"/>
  <c r="F48" i="2"/>
  <c r="F29" i="5" s="1"/>
  <c r="L46" i="2"/>
  <c r="L48" i="2" s="1"/>
  <c r="F12" i="2"/>
  <c r="AD41" i="2"/>
  <c r="AB41" i="2"/>
  <c r="Z41" i="2"/>
  <c r="X41" i="2"/>
  <c r="V41" i="2"/>
  <c r="T41" i="2"/>
  <c r="Q41" i="2"/>
  <c r="N41" i="2"/>
  <c r="L41" i="2"/>
  <c r="AF12" i="2"/>
  <c r="AH48" i="2"/>
  <c r="AH41" i="2"/>
  <c r="R41" i="2"/>
  <c r="P41" i="2"/>
  <c r="AH12" i="2"/>
  <c r="AD12" i="2"/>
  <c r="AB12" i="2"/>
  <c r="Z12" i="2"/>
  <c r="X12" i="2"/>
  <c r="V12" i="2"/>
  <c r="T12" i="2"/>
  <c r="R12" i="2"/>
  <c r="Q12" i="2"/>
  <c r="P12" i="2"/>
  <c r="N12" i="2"/>
  <c r="J12" i="2"/>
  <c r="L12" i="2"/>
  <c r="H43" i="2" l="1"/>
  <c r="H50" i="2" s="1"/>
  <c r="F25" i="5"/>
  <c r="H10" i="5"/>
  <c r="H25" i="5"/>
  <c r="J25" i="5"/>
  <c r="J10" i="5"/>
  <c r="F10" i="5"/>
  <c r="Z43" i="2"/>
  <c r="V43" i="2"/>
  <c r="X43" i="2"/>
  <c r="T43" i="2"/>
  <c r="AB43" i="2"/>
  <c r="J43" i="2"/>
  <c r="J50" i="2" s="1"/>
  <c r="Q43" i="2"/>
  <c r="L43" i="2"/>
  <c r="AD43" i="2"/>
  <c r="N43" i="2"/>
  <c r="F43" i="2"/>
  <c r="F50" i="2" s="1"/>
  <c r="AF41" i="2"/>
  <c r="AF43" i="2" s="1"/>
  <c r="R50" i="2"/>
  <c r="P50" i="2"/>
  <c r="T50" i="2"/>
  <c r="Q50" i="2"/>
  <c r="Z50" i="2"/>
  <c r="L50" i="2"/>
  <c r="X50" i="2"/>
  <c r="AD50" i="2"/>
  <c r="AH50" i="2"/>
  <c r="V50" i="2"/>
  <c r="AB50" i="2"/>
  <c r="F27" i="5" l="1"/>
  <c r="F31" i="5" s="1"/>
  <c r="H27" i="5"/>
  <c r="H31" i="5" s="1"/>
  <c r="J27" i="5"/>
  <c r="J31" i="5" s="1"/>
  <c r="AF50" i="2"/>
  <c r="N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Revive IT</author>
    <author>57</author>
  </authors>
  <commentList>
    <comment ref="L17" authorId="0" shapeId="0" xr:uid="{E0D0D858-79E0-4CA3-BD97-FEF405A635F9}">
      <text>
        <r>
          <rPr>
            <b/>
            <sz val="9"/>
            <color indexed="81"/>
            <rFont val="Tahoma"/>
            <family val="2"/>
          </rPr>
          <t xml:space="preserve">CH: </t>
        </r>
        <r>
          <rPr>
            <sz val="9"/>
            <color indexed="81"/>
            <rFont val="Tahoma"/>
            <family val="2"/>
          </rPr>
          <t xml:space="preserve">KCA 8% discount reflected due to pandemic
</t>
        </r>
      </text>
    </comment>
    <comment ref="V17" authorId="1" shapeId="0" xr:uid="{D39E0C6E-CBE2-4A00-AB12-21A8A7675022}">
      <text>
        <r>
          <rPr>
            <b/>
            <sz val="9"/>
            <color indexed="81"/>
            <rFont val="Tahoma"/>
            <family val="2"/>
          </rPr>
          <t xml:space="preserve">CH: </t>
        </r>
        <r>
          <rPr>
            <sz val="9"/>
            <color indexed="81"/>
            <rFont val="Tahoma"/>
            <family val="2"/>
          </rPr>
          <t>Additional fee for members over contracted amount ($480 for 24 additional members)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8" authorId="1" shapeId="0" xr:uid="{5BF26931-7E79-481E-A925-CE2A445030F2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April Board meeting travel expenses
</t>
        </r>
      </text>
    </comment>
    <comment ref="V29" authorId="1" shapeId="0" xr:uid="{1E80AF6B-216F-46C2-A939-8E4FDC9851B2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Includes Richard Smith's estimated expenses to attend April Board meeting
</t>
        </r>
      </text>
    </comment>
    <comment ref="V30" authorId="1" shapeId="0" xr:uid="{10727347-D8EF-441B-BF5E-AA730D4C3CC3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Includes aviation day sponsorships which was moved to Board Approved Programs for 2017-2018
</t>
        </r>
      </text>
    </comment>
    <comment ref="V32" authorId="1" shapeId="0" xr:uid="{465ABB88-CE15-4CE2-9DD5-7620004C843C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$500 student grant to Cal State LA approved in April 2017 by GM. Overage due to $5,001 Women in Aviation Scholarship
</t>
        </r>
      </text>
    </comment>
    <comment ref="V40" authorId="1" shapeId="0" xr:uid="{A86C3286-FE13-4785-A04B-239B28FB1435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Includes aviation day sponsorships which was moved to Board Approved Programs for 2017-2018
</t>
        </r>
      </text>
    </comment>
    <comment ref="V46" authorId="1" shapeId="0" xr:uid="{853969CB-7186-4A6F-86CE-71B525381CEF}">
      <text>
        <r>
          <rPr>
            <b/>
            <sz val="9"/>
            <color indexed="81"/>
            <rFont val="Tahoma"/>
            <family val="2"/>
          </rPr>
          <t xml:space="preserve">Cathy: </t>
        </r>
        <r>
          <rPr>
            <sz val="9"/>
            <color indexed="81"/>
            <rFont val="Tahoma"/>
            <family val="2"/>
          </rPr>
          <t xml:space="preserve">Includes Interest, Dividends and Gain on Investments
</t>
        </r>
      </text>
    </comment>
  </commentList>
</comments>
</file>

<file path=xl/sharedStrings.xml><?xml version="1.0" encoding="utf-8"?>
<sst xmlns="http://schemas.openxmlformats.org/spreadsheetml/2006/main" count="92" uniqueCount="74">
  <si>
    <t>Budget 
2018-2019</t>
  </si>
  <si>
    <t>Actual
2016-2017</t>
  </si>
  <si>
    <t xml:space="preserve"> Actual
2015-2016</t>
  </si>
  <si>
    <t>Actual
2014-2015</t>
  </si>
  <si>
    <t>Actual
2013-2014</t>
  </si>
  <si>
    <t>Actual
2012-2013</t>
  </si>
  <si>
    <t>Actual
2011-2012</t>
  </si>
  <si>
    <t>Actual     
2010-2011</t>
  </si>
  <si>
    <t>MEMBERSHIP DUES</t>
  </si>
  <si>
    <t>-</t>
  </si>
  <si>
    <t>CHAPTER STORE/MISC</t>
  </si>
  <si>
    <t>OFFICER EXPENSES</t>
  </si>
  <si>
    <t>MGMT SERVICES FEE</t>
  </si>
  <si>
    <t>MGMT SERVICES DIRECT EXPENSES</t>
  </si>
  <si>
    <t>SWAAAE PINS</t>
  </si>
  <si>
    <t>POSTAGE &amp; FREIGHT</t>
  </si>
  <si>
    <t>ACCOUNTING SERVICES</t>
  </si>
  <si>
    <t>MISCELLANEOUS EXPENSE</t>
  </si>
  <si>
    <t>DEPRECIATION</t>
  </si>
  <si>
    <t xml:space="preserve"> </t>
  </si>
  <si>
    <t>Actual 
2018-2019</t>
  </si>
  <si>
    <t>Budget
2019-2020</t>
  </si>
  <si>
    <t>Actuals
2019-2020</t>
  </si>
  <si>
    <t>WEBSITE SERVICES</t>
  </si>
  <si>
    <t>Actuals
2020-2021</t>
  </si>
  <si>
    <t>Actual
2017-2018</t>
  </si>
  <si>
    <t>OPERATING REVENUES</t>
  </si>
  <si>
    <t>INVESTMENT  INCOME</t>
  </si>
  <si>
    <t>TOTAL OPERATING REVENUES</t>
  </si>
  <si>
    <t>OPERATING EXPENSES</t>
  </si>
  <si>
    <t>TOTAL OPERATING EXPENSES</t>
  </si>
  <si>
    <t>AAAE SOUTHWEST CHAPTER (SWAAAE)</t>
  </si>
  <si>
    <t>SUMMER CONFERENCE INCOME</t>
  </si>
  <si>
    <t>WINTER CONFERENCE INCOME</t>
  </si>
  <si>
    <t>ACCREDITATION WORKSHOP INCOME</t>
  </si>
  <si>
    <t>SUMMER CONFERENCE EXPENSES</t>
  </si>
  <si>
    <t>WINTER CONFERENCE EXPENSES</t>
  </si>
  <si>
    <t>NON-OPERATING REVENUES/(EXPENSES)</t>
  </si>
  <si>
    <t>TOTAL NON-OPERATING REVENUES/(EXPENSES)</t>
  </si>
  <si>
    <t>CREDIT CARD FEES</t>
  </si>
  <si>
    <t>NET OPERATING INCOME</t>
  </si>
  <si>
    <t>SWAAAE SCHOLARSHIP PROGRAM</t>
  </si>
  <si>
    <t>Budget
FY 2021-22</t>
  </si>
  <si>
    <t>TOTAL NET INCOME</t>
  </si>
  <si>
    <t>AAAE FOUNDATION--ANNUAL CONTRIBUTION</t>
  </si>
  <si>
    <t>AAAE AIRPORT LEGISLATIVE COMMITTEE MEMBERSHIP</t>
  </si>
  <si>
    <t>AAAE NATIONAL AIRPORTS CONFERENCE SPONSORSHIP</t>
  </si>
  <si>
    <t>AAAE ANNUAL CONFERENCE SPONSORSHIP</t>
  </si>
  <si>
    <t>AAAE CONTRACT TOWER ASSOCIATION MEMBERSHIP</t>
  </si>
  <si>
    <t>OFFICE SUPPLIES AND PRINTING</t>
  </si>
  <si>
    <t>AAAE AIRPORT REGULATORY COMMITTEE MEMBERSHIP</t>
  </si>
  <si>
    <t>TECHNOLOGY PURCHASES</t>
  </si>
  <si>
    <t>INSURANCE EXPENSES</t>
  </si>
  <si>
    <t>CONFERENCE INCOME</t>
  </si>
  <si>
    <t>OTHER OPERATING INCOME</t>
  </si>
  <si>
    <t>CONFERENCE EXPENSES</t>
  </si>
  <si>
    <t>OTHER PURCHASED SERVICES</t>
  </si>
  <si>
    <t>OTHER MATERIALS AND SUPPLIES</t>
  </si>
  <si>
    <t>ADMINISTRATIVE EXPENSES</t>
  </si>
  <si>
    <t>AAAE COMMITTEE MEMBERSHIP</t>
  </si>
  <si>
    <t>AAAE CONFERENCE SPONSORSHIP</t>
  </si>
  <si>
    <t>SWAAAE BOARD APPROVED PROGRAMS*</t>
  </si>
  <si>
    <t>BUDGET SUMMARY</t>
  </si>
  <si>
    <t>MANAGEMENT SERVICE CONTRACT</t>
  </si>
  <si>
    <t>SWAAAE BOARD APPROVED PROGRAMS</t>
  </si>
  <si>
    <t>BOARD MEETING EXPENSES</t>
  </si>
  <si>
    <t>AAAE FOUNDATION ANNUAL CONTRIBUTION</t>
  </si>
  <si>
    <t>MISCELLANEOUS INCOME/PROF. DEVELOPMENT</t>
  </si>
  <si>
    <t>FY 2022-2023 Budget</t>
  </si>
  <si>
    <t>Actuals
FY 2021-22</t>
  </si>
  <si>
    <t>Budget
FY 2022-23</t>
  </si>
  <si>
    <t>AWARD/C.A.E. PLAQUES</t>
  </si>
  <si>
    <t>NEWLY ACCREDITED MEMBER AAAE STIPEND</t>
  </si>
  <si>
    <t>*Includes State Aviation Days ($500 for each State AZ, CA, NV), $5,000 for the new AAAE scholarship and $2,000 for SWAAAE Strategic Committee Commitment.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</si>
</sst>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i/>
      <sz val="10"/>
      <color indexed="8"/>
      <name val="Verdana"/>
      <family val="2"/>
    </font>
    <font>
      <b/>
      <sz val="10"/>
      <color rgb="FF000000"/>
      <name val="Verdana"/>
      <family val="2"/>
    </font>
    <font>
      <sz val="8"/>
      <color theme="1"/>
      <name val="Verdana"/>
      <family val="2"/>
    </font>
    <font>
      <b/>
      <sz val="26"/>
      <color indexed="18"/>
      <name val="Verdana"/>
      <family val="2"/>
    </font>
    <font>
      <i/>
      <sz val="10"/>
      <color rgb="FFFF0000"/>
      <name val="Verdana"/>
      <family val="2"/>
    </font>
    <font>
      <i/>
      <sz val="9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vertical="center"/>
    </xf>
    <xf numFmtId="0" fontId="10" fillId="0" borderId="0" xfId="0" applyNumberFormat="1" applyFont="1"/>
    <xf numFmtId="0" fontId="10" fillId="0" borderId="0" xfId="0" applyNumberFormat="1" applyFont="1" applyFill="1"/>
    <xf numFmtId="0" fontId="10" fillId="0" borderId="0" xfId="0" applyNumberFormat="1" applyFont="1" applyBorder="1"/>
    <xf numFmtId="0" fontId="10" fillId="0" borderId="0" xfId="0" applyNumberFormat="1" applyFont="1" applyFill="1" applyBorder="1"/>
    <xf numFmtId="49" fontId="10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2" fillId="0" borderId="0" xfId="3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Continuous" vertical="center"/>
    </xf>
    <xf numFmtId="49" fontId="13" fillId="0" borderId="1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37" fontId="15" fillId="0" borderId="2" xfId="3" applyNumberFormat="1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37" fontId="14" fillId="0" borderId="0" xfId="0" applyNumberFormat="1" applyFont="1" applyAlignment="1">
      <alignment horizontal="center" vertical="center" wrapText="1"/>
    </xf>
    <xf numFmtId="37" fontId="15" fillId="0" borderId="2" xfId="3" applyNumberFormat="1" applyFont="1" applyFill="1" applyBorder="1" applyAlignment="1">
      <alignment horizontal="center" vertical="center" wrapText="1"/>
    </xf>
    <xf numFmtId="37" fontId="14" fillId="0" borderId="2" xfId="0" applyNumberFormat="1" applyFont="1" applyFill="1" applyBorder="1" applyAlignment="1">
      <alignment horizontal="center" vertical="center" wrapText="1"/>
    </xf>
    <xf numFmtId="37" fontId="16" fillId="0" borderId="0" xfId="0" applyNumberFormat="1" applyFont="1" applyAlignment="1">
      <alignment horizontal="center" vertical="center" wrapText="1"/>
    </xf>
    <xf numFmtId="37" fontId="14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4" fillId="5" borderId="3" xfId="0" applyNumberFormat="1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vertical="center"/>
    </xf>
    <xf numFmtId="37" fontId="18" fillId="5" borderId="3" xfId="0" applyNumberFormat="1" applyFont="1" applyFill="1" applyBorder="1" applyAlignment="1">
      <alignment vertical="center"/>
    </xf>
    <xf numFmtId="37" fontId="14" fillId="5" borderId="3" xfId="0" applyNumberFormat="1" applyFont="1" applyFill="1" applyBorder="1" applyAlignment="1">
      <alignment vertical="center"/>
    </xf>
    <xf numFmtId="37" fontId="19" fillId="5" borderId="3" xfId="0" applyNumberFormat="1" applyFont="1" applyFill="1" applyBorder="1" applyAlignment="1">
      <alignment vertical="center"/>
    </xf>
    <xf numFmtId="37" fontId="18" fillId="5" borderId="3" xfId="3" applyNumberFormat="1" applyFont="1" applyFill="1" applyBorder="1" applyAlignment="1">
      <alignment vertical="center"/>
    </xf>
    <xf numFmtId="37" fontId="19" fillId="5" borderId="0" xfId="0" applyNumberFormat="1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/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49" fontId="14" fillId="0" borderId="0" xfId="0" applyNumberFormat="1" applyFont="1" applyFill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7" fontId="18" fillId="0" borderId="0" xfId="0" applyNumberFormat="1" applyFont="1" applyFill="1" applyAlignment="1">
      <alignment vertical="center"/>
    </xf>
    <xf numFmtId="37" fontId="14" fillId="0" borderId="0" xfId="0" applyNumberFormat="1" applyFont="1" applyAlignment="1">
      <alignment vertical="center"/>
    </xf>
    <xf numFmtId="37" fontId="19" fillId="0" borderId="0" xfId="0" applyNumberFormat="1" applyFont="1" applyFill="1" applyAlignment="1">
      <alignment vertical="center"/>
    </xf>
    <xf numFmtId="3" fontId="20" fillId="0" borderId="0" xfId="2" applyNumberFormat="1" applyFont="1" applyAlignment="1">
      <alignment vertical="center"/>
    </xf>
    <xf numFmtId="37" fontId="18" fillId="0" borderId="0" xfId="3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37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/>
    <xf numFmtId="3" fontId="14" fillId="0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Alignment="1">
      <alignment vertical="center"/>
    </xf>
    <xf numFmtId="164" fontId="20" fillId="0" borderId="0" xfId="4" applyNumberFormat="1" applyFont="1" applyFill="1" applyBorder="1" applyAlignment="1">
      <alignment vertical="center"/>
    </xf>
    <xf numFmtId="37" fontId="18" fillId="0" borderId="0" xfId="3" applyNumberFormat="1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Fill="1"/>
    <xf numFmtId="49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37" fontId="18" fillId="0" borderId="0" xfId="0" applyNumberFormat="1" applyFont="1" applyFill="1" applyAlignment="1">
      <alignment horizontal="right" vertical="center"/>
    </xf>
    <xf numFmtId="37" fontId="19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/>
    <xf numFmtId="3" fontId="14" fillId="0" borderId="3" xfId="0" applyNumberFormat="1" applyFont="1" applyBorder="1" applyAlignment="1">
      <alignment horizontal="right"/>
    </xf>
    <xf numFmtId="49" fontId="14" fillId="0" borderId="3" xfId="0" applyNumberFormat="1" applyFont="1" applyFill="1" applyBorder="1" applyAlignment="1">
      <alignment vertical="center"/>
    </xf>
    <xf numFmtId="164" fontId="19" fillId="0" borderId="3" xfId="1" applyNumberFormat="1" applyFont="1" applyFill="1" applyBorder="1" applyAlignment="1">
      <alignment vertical="center"/>
    </xf>
    <xf numFmtId="37" fontId="18" fillId="0" borderId="3" xfId="0" applyNumberFormat="1" applyFont="1" applyFill="1" applyBorder="1" applyAlignment="1">
      <alignment vertical="center"/>
    </xf>
    <xf numFmtId="37" fontId="14" fillId="0" borderId="3" xfId="0" applyNumberFormat="1" applyFont="1" applyBorder="1" applyAlignment="1">
      <alignment vertical="center"/>
    </xf>
    <xf numFmtId="37" fontId="19" fillId="0" borderId="3" xfId="0" applyNumberFormat="1" applyFont="1" applyFill="1" applyBorder="1" applyAlignment="1">
      <alignment vertical="center"/>
    </xf>
    <xf numFmtId="37" fontId="18" fillId="0" borderId="3" xfId="3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15" fillId="0" borderId="0" xfId="0" applyNumberFormat="1" applyFont="1" applyAlignment="1">
      <alignment vertical="center"/>
    </xf>
    <xf numFmtId="37" fontId="18" fillId="0" borderId="4" xfId="0" applyNumberFormat="1" applyFont="1" applyFill="1" applyBorder="1" applyAlignment="1">
      <alignment vertical="center"/>
    </xf>
    <xf numFmtId="37" fontId="18" fillId="0" borderId="4" xfId="3" applyNumberFormat="1" applyFont="1" applyFill="1" applyBorder="1" applyAlignment="1">
      <alignment vertical="center"/>
    </xf>
    <xf numFmtId="37" fontId="18" fillId="0" borderId="0" xfId="0" applyNumberFormat="1" applyFont="1" applyAlignment="1">
      <alignment vertical="center"/>
    </xf>
    <xf numFmtId="37" fontId="18" fillId="0" borderId="4" xfId="0" applyNumberFormat="1" applyFont="1" applyBorder="1" applyAlignment="1">
      <alignment vertical="center"/>
    </xf>
    <xf numFmtId="0" fontId="18" fillId="0" borderId="0" xfId="0" applyFont="1"/>
    <xf numFmtId="49" fontId="14" fillId="0" borderId="5" xfId="0" applyNumberFormat="1" applyFont="1" applyBorder="1" applyAlignment="1">
      <alignment vertical="center"/>
    </xf>
    <xf numFmtId="37" fontId="15" fillId="0" borderId="5" xfId="3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vertical="center"/>
    </xf>
    <xf numFmtId="37" fontId="15" fillId="0" borderId="3" xfId="3" applyNumberFormat="1" applyFont="1" applyFill="1" applyBorder="1" applyAlignment="1">
      <alignment vertical="center"/>
    </xf>
    <xf numFmtId="37" fontId="14" fillId="0" borderId="3" xfId="0" applyNumberFormat="1" applyFont="1" applyFill="1" applyBorder="1" applyAlignment="1">
      <alignment vertical="center"/>
    </xf>
    <xf numFmtId="165" fontId="16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37" fontId="15" fillId="0" borderId="0" xfId="3" applyNumberFormat="1" applyFont="1" applyFill="1" applyAlignment="1">
      <alignment vertical="center"/>
    </xf>
    <xf numFmtId="49" fontId="14" fillId="5" borderId="5" xfId="0" applyNumberFormat="1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vertical="center"/>
    </xf>
    <xf numFmtId="37" fontId="18" fillId="5" borderId="5" xfId="0" applyNumberFormat="1" applyFont="1" applyFill="1" applyBorder="1" applyAlignment="1">
      <alignment vertical="center"/>
    </xf>
    <xf numFmtId="37" fontId="14" fillId="5" borderId="5" xfId="0" applyNumberFormat="1" applyFont="1" applyFill="1" applyBorder="1" applyAlignment="1">
      <alignment vertical="center"/>
    </xf>
    <xf numFmtId="37" fontId="19" fillId="5" borderId="5" xfId="0" applyNumberFormat="1" applyFont="1" applyFill="1" applyBorder="1" applyAlignment="1">
      <alignment vertical="center"/>
    </xf>
    <xf numFmtId="37" fontId="18" fillId="5" borderId="5" xfId="3" applyNumberFormat="1" applyFont="1" applyFill="1" applyBorder="1" applyAlignment="1">
      <alignment vertical="center"/>
    </xf>
    <xf numFmtId="37" fontId="16" fillId="5" borderId="0" xfId="0" applyNumberFormat="1" applyFont="1" applyFill="1" applyAlignment="1">
      <alignment vertical="center"/>
    </xf>
    <xf numFmtId="0" fontId="16" fillId="5" borderId="0" xfId="0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164" fontId="20" fillId="0" borderId="0" xfId="4" applyNumberFormat="1" applyFont="1" applyFill="1" applyAlignment="1">
      <alignment vertical="center"/>
    </xf>
    <xf numFmtId="37" fontId="20" fillId="0" borderId="0" xfId="1" applyNumberFormat="1" applyFont="1" applyFill="1" applyAlignment="1">
      <alignment vertical="center"/>
    </xf>
    <xf numFmtId="37" fontId="18" fillId="0" borderId="0" xfId="3" applyNumberFormat="1" applyFont="1" applyFill="1" applyBorder="1" applyAlignment="1">
      <alignment vertical="center" wrapText="1"/>
    </xf>
    <xf numFmtId="37" fontId="16" fillId="0" borderId="0" xfId="0" applyNumberFormat="1" applyFont="1" applyFill="1" applyAlignment="1">
      <alignment vertical="center"/>
    </xf>
    <xf numFmtId="37" fontId="19" fillId="0" borderId="3" xfId="0" applyNumberFormat="1" applyFont="1" applyBorder="1" applyAlignment="1">
      <alignment vertical="center"/>
    </xf>
    <xf numFmtId="37" fontId="15" fillId="0" borderId="0" xfId="0" applyNumberFormat="1" applyFont="1" applyFill="1" applyAlignment="1">
      <alignment vertical="center"/>
    </xf>
    <xf numFmtId="37" fontId="20" fillId="0" borderId="0" xfId="1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64" fontId="18" fillId="0" borderId="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37" fontId="18" fillId="0" borderId="0" xfId="3" applyNumberFormat="1" applyFont="1" applyFill="1" applyBorder="1" applyAlignment="1">
      <alignment horizontal="right" vertical="center" wrapText="1"/>
    </xf>
    <xf numFmtId="37" fontId="18" fillId="0" borderId="0" xfId="3" applyNumberFormat="1" applyFont="1" applyFill="1" applyBorder="1" applyAlignment="1">
      <alignment horizontal="left" vertical="center" wrapText="1"/>
    </xf>
    <xf numFmtId="164" fontId="19" fillId="0" borderId="0" xfId="1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164" fontId="20" fillId="0" borderId="3" xfId="4" applyNumberFormat="1" applyFont="1" applyBorder="1" applyAlignment="1">
      <alignment vertical="center"/>
    </xf>
    <xf numFmtId="37" fontId="20" fillId="0" borderId="3" xfId="1" applyNumberFormat="1" applyFont="1" applyBorder="1" applyAlignment="1">
      <alignment vertical="center"/>
    </xf>
    <xf numFmtId="37" fontId="19" fillId="0" borderId="4" xfId="0" applyNumberFormat="1" applyFont="1" applyBorder="1" applyAlignment="1">
      <alignment vertical="center"/>
    </xf>
    <xf numFmtId="37" fontId="15" fillId="0" borderId="5" xfId="0" applyNumberFormat="1" applyFont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horizontal="left" vertical="center"/>
    </xf>
    <xf numFmtId="37" fontId="24" fillId="0" borderId="5" xfId="0" applyNumberFormat="1" applyFont="1" applyFill="1" applyBorder="1" applyAlignment="1">
      <alignment horizontal="left" vertical="center"/>
    </xf>
    <xf numFmtId="37" fontId="18" fillId="0" borderId="3" xfId="0" applyNumberFormat="1" applyFont="1" applyFill="1" applyBorder="1" applyAlignment="1">
      <alignment horizontal="right" vertical="center"/>
    </xf>
    <xf numFmtId="49" fontId="24" fillId="0" borderId="3" xfId="0" applyNumberFormat="1" applyFont="1" applyFill="1" applyBorder="1" applyAlignment="1">
      <alignment horizontal="left" vertical="center"/>
    </xf>
    <xf numFmtId="37" fontId="20" fillId="0" borderId="3" xfId="0" applyNumberFormat="1" applyFont="1" applyFill="1" applyBorder="1" applyAlignment="1">
      <alignment horizontal="right" vertical="center"/>
    </xf>
    <xf numFmtId="37" fontId="24" fillId="0" borderId="3" xfId="0" applyNumberFormat="1" applyFont="1" applyFill="1" applyBorder="1" applyAlignment="1">
      <alignment horizontal="left" vertical="center"/>
    </xf>
    <xf numFmtId="37" fontId="20" fillId="0" borderId="3" xfId="0" applyNumberFormat="1" applyFont="1" applyFill="1" applyBorder="1" applyAlignment="1">
      <alignment vertical="center"/>
    </xf>
    <xf numFmtId="37" fontId="20" fillId="0" borderId="3" xfId="1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 wrapText="1"/>
    </xf>
    <xf numFmtId="164" fontId="20" fillId="0" borderId="0" xfId="1" applyNumberFormat="1" applyFont="1" applyBorder="1"/>
    <xf numFmtId="0" fontId="16" fillId="0" borderId="0" xfId="0" applyFont="1" applyBorder="1"/>
    <xf numFmtId="49" fontId="14" fillId="0" borderId="0" xfId="0" applyNumberFormat="1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right" vertical="center"/>
    </xf>
    <xf numFmtId="164" fontId="19" fillId="0" borderId="0" xfId="1" applyNumberFormat="1" applyFont="1" applyFill="1" applyBorder="1" applyAlignment="1">
      <alignment horizontal="left" vertical="center"/>
    </xf>
    <xf numFmtId="37" fontId="18" fillId="0" borderId="0" xfId="3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37" fontId="15" fillId="0" borderId="0" xfId="3" applyNumberFormat="1" applyFont="1" applyFill="1" applyBorder="1" applyAlignment="1">
      <alignment vertical="center"/>
    </xf>
    <xf numFmtId="43" fontId="16" fillId="0" borderId="0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8" fillId="0" borderId="0" xfId="3" applyNumberFormat="1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3" fontId="16" fillId="0" borderId="0" xfId="1" applyFont="1" applyFill="1"/>
    <xf numFmtId="4" fontId="19" fillId="0" borderId="0" xfId="0" applyNumberFormat="1" applyFont="1" applyFill="1"/>
    <xf numFmtId="0" fontId="16" fillId="0" borderId="0" xfId="0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16" fillId="0" borderId="0" xfId="0" applyFont="1" applyFill="1" applyBorder="1"/>
    <xf numFmtId="0" fontId="14" fillId="0" borderId="0" xfId="0" applyNumberFormat="1" applyFont="1" applyFill="1"/>
    <xf numFmtId="0" fontId="14" fillId="0" borderId="0" xfId="0" applyNumberFormat="1" applyFont="1" applyFill="1" applyBorder="1"/>
    <xf numFmtId="0" fontId="18" fillId="0" borderId="0" xfId="3" applyNumberFormat="1" applyFont="1" applyFill="1"/>
    <xf numFmtId="0" fontId="16" fillId="0" borderId="0" xfId="0" applyNumberFormat="1" applyFont="1" applyFill="1"/>
    <xf numFmtId="4" fontId="11" fillId="0" borderId="0" xfId="0" applyNumberFormat="1" applyFont="1" applyFill="1"/>
    <xf numFmtId="0" fontId="12" fillId="0" borderId="0" xfId="3" applyNumberFormat="1" applyFont="1" applyFill="1"/>
    <xf numFmtId="0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/>
    <xf numFmtId="0" fontId="10" fillId="3" borderId="0" xfId="0" applyNumberFormat="1" applyFont="1" applyFill="1"/>
    <xf numFmtId="4" fontId="11" fillId="0" borderId="0" xfId="0" applyNumberFormat="1" applyFont="1"/>
    <xf numFmtId="4" fontId="11" fillId="3" borderId="0" xfId="0" applyNumberFormat="1" applyFont="1" applyFill="1"/>
    <xf numFmtId="0" fontId="13" fillId="0" borderId="0" xfId="0" applyNumberFormat="1" applyFont="1"/>
    <xf numFmtId="0" fontId="13" fillId="0" borderId="0" xfId="0" applyFont="1" applyBorder="1"/>
    <xf numFmtId="37" fontId="15" fillId="0" borderId="0" xfId="0" applyNumberFormat="1" applyFont="1" applyBorder="1" applyAlignment="1">
      <alignment vertical="center"/>
    </xf>
    <xf numFmtId="164" fontId="20" fillId="0" borderId="0" xfId="4" applyNumberFormat="1" applyFont="1" applyBorder="1" applyAlignment="1">
      <alignment vertical="center"/>
    </xf>
    <xf numFmtId="37" fontId="20" fillId="0" borderId="0" xfId="1" applyNumberFormat="1" applyFont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left" vertical="center"/>
    </xf>
    <xf numFmtId="164" fontId="24" fillId="0" borderId="5" xfId="1" applyNumberFormat="1" applyFont="1" applyFill="1" applyBorder="1" applyAlignment="1">
      <alignment horizontal="left" vertical="center"/>
    </xf>
    <xf numFmtId="49" fontId="14" fillId="5" borderId="6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37" fontId="18" fillId="5" borderId="6" xfId="0" applyNumberFormat="1" applyFont="1" applyFill="1" applyBorder="1" applyAlignment="1">
      <alignment vertical="center"/>
    </xf>
    <xf numFmtId="37" fontId="14" fillId="5" borderId="6" xfId="0" applyNumberFormat="1" applyFont="1" applyFill="1" applyBorder="1" applyAlignment="1">
      <alignment vertical="center"/>
    </xf>
    <xf numFmtId="37" fontId="19" fillId="5" borderId="6" xfId="0" applyNumberFormat="1" applyFont="1" applyFill="1" applyBorder="1" applyAlignment="1">
      <alignment vertical="center"/>
    </xf>
    <xf numFmtId="37" fontId="18" fillId="5" borderId="6" xfId="3" applyNumberFormat="1" applyFont="1" applyFill="1" applyBorder="1" applyAlignment="1">
      <alignment vertical="center"/>
    </xf>
    <xf numFmtId="49" fontId="24" fillId="0" borderId="3" xfId="0" applyNumberFormat="1" applyFont="1" applyBorder="1" applyAlignment="1">
      <alignment vertical="center"/>
    </xf>
    <xf numFmtId="164" fontId="20" fillId="0" borderId="3" xfId="1" applyNumberFormat="1" applyFont="1" applyFill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37" fontId="18" fillId="4" borderId="3" xfId="0" applyNumberFormat="1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horizontal="right" vertical="center"/>
    </xf>
    <xf numFmtId="49" fontId="14" fillId="0" borderId="6" xfId="0" applyNumberFormat="1" applyFont="1" applyBorder="1" applyAlignment="1">
      <alignment vertical="center"/>
    </xf>
    <xf numFmtId="37" fontId="15" fillId="0" borderId="6" xfId="3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37" fontId="15" fillId="0" borderId="6" xfId="0" applyNumberFormat="1" applyFont="1" applyBorder="1" applyAlignment="1">
      <alignment vertical="center"/>
    </xf>
    <xf numFmtId="49" fontId="15" fillId="0" borderId="6" xfId="0" applyNumberFormat="1" applyFont="1" applyFill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37" fontId="15" fillId="0" borderId="7" xfId="3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vertical="center"/>
    </xf>
    <xf numFmtId="37" fontId="15" fillId="5" borderId="7" xfId="3" applyNumberFormat="1" applyFont="1" applyFill="1" applyBorder="1" applyAlignment="1">
      <alignment vertical="center"/>
    </xf>
    <xf numFmtId="37" fontId="15" fillId="5" borderId="7" xfId="0" applyNumberFormat="1" applyFont="1" applyFill="1" applyBorder="1" applyAlignment="1">
      <alignment vertical="center"/>
    </xf>
    <xf numFmtId="49" fontId="15" fillId="5" borderId="7" xfId="0" applyNumberFormat="1" applyFont="1" applyFill="1" applyBorder="1" applyAlignment="1">
      <alignment vertical="center"/>
    </xf>
    <xf numFmtId="37" fontId="19" fillId="5" borderId="7" xfId="0" applyNumberFormat="1" applyFont="1" applyFill="1" applyBorder="1" applyAlignment="1">
      <alignment vertical="center"/>
    </xf>
    <xf numFmtId="37" fontId="18" fillId="5" borderId="7" xfId="3" applyNumberFormat="1" applyFont="1" applyFill="1" applyBorder="1" applyAlignment="1">
      <alignment vertical="center" wrapText="1"/>
    </xf>
    <xf numFmtId="0" fontId="16" fillId="5" borderId="7" xfId="0" applyFont="1" applyFill="1" applyBorder="1"/>
    <xf numFmtId="37" fontId="14" fillId="0" borderId="0" xfId="0" applyNumberFormat="1" applyFont="1" applyFill="1" applyAlignment="1">
      <alignment horizontal="left" vertical="center"/>
    </xf>
    <xf numFmtId="37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37" fontId="18" fillId="0" borderId="0" xfId="3" applyNumberFormat="1" applyFont="1" applyFill="1" applyBorder="1" applyAlignment="1">
      <alignment horizontal="right" vertical="center"/>
    </xf>
    <xf numFmtId="37" fontId="19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/>
    <xf numFmtId="164" fontId="24" fillId="0" borderId="3" xfId="1" applyNumberFormat="1" applyFont="1" applyFill="1" applyBorder="1" applyAlignment="1">
      <alignment horizontal="left" vertical="center"/>
    </xf>
    <xf numFmtId="37" fontId="15" fillId="0" borderId="3" xfId="0" applyNumberFormat="1" applyFont="1" applyFill="1" applyBorder="1" applyAlignment="1">
      <alignment horizontal="right" vertical="center"/>
    </xf>
    <xf numFmtId="43" fontId="20" fillId="0" borderId="3" xfId="1" applyNumberFormat="1" applyFont="1" applyBorder="1" applyAlignment="1">
      <alignment vertical="center" wrapText="1"/>
    </xf>
    <xf numFmtId="164" fontId="20" fillId="0" borderId="3" xfId="1" applyNumberFormat="1" applyFont="1" applyBorder="1"/>
    <xf numFmtId="37" fontId="14" fillId="0" borderId="7" xfId="0" applyNumberFormat="1" applyFont="1" applyBorder="1" applyAlignment="1">
      <alignment vertical="center"/>
    </xf>
    <xf numFmtId="37" fontId="14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Border="1"/>
    <xf numFmtId="44" fontId="15" fillId="5" borderId="7" xfId="2" applyFont="1" applyFill="1" applyBorder="1" applyAlignment="1">
      <alignment vertical="center"/>
    </xf>
    <xf numFmtId="44" fontId="15" fillId="0" borderId="5" xfId="2" applyFont="1" applyFill="1" applyBorder="1" applyAlignment="1">
      <alignment vertical="center"/>
    </xf>
    <xf numFmtId="44" fontId="14" fillId="0" borderId="5" xfId="2" applyFont="1" applyFill="1" applyBorder="1" applyAlignment="1">
      <alignment vertical="center"/>
    </xf>
    <xf numFmtId="44" fontId="14" fillId="0" borderId="0" xfId="2" applyFont="1" applyAlignment="1">
      <alignment vertical="center"/>
    </xf>
    <xf numFmtId="44" fontId="14" fillId="0" borderId="0" xfId="2" applyFont="1" applyFill="1" applyAlignment="1">
      <alignment vertical="center"/>
    </xf>
    <xf numFmtId="44" fontId="14" fillId="0" borderId="0" xfId="2" applyFont="1" applyBorder="1" applyAlignment="1">
      <alignment vertical="center"/>
    </xf>
    <xf numFmtId="37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horizontal="right"/>
    </xf>
    <xf numFmtId="0" fontId="18" fillId="0" borderId="0" xfId="0" applyFont="1" applyFill="1"/>
    <xf numFmtId="3" fontId="19" fillId="0" borderId="0" xfId="0" applyNumberFormat="1" applyFont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9" fillId="0" borderId="3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left" vertical="center" wrapText="1"/>
    </xf>
    <xf numFmtId="49" fontId="14" fillId="0" borderId="4" xfId="0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right" vertical="center"/>
    </xf>
    <xf numFmtId="0" fontId="16" fillId="5" borderId="0" xfId="0" applyFont="1" applyFill="1" applyBorder="1"/>
    <xf numFmtId="0" fontId="14" fillId="0" borderId="0" xfId="0" applyFont="1" applyBorder="1"/>
    <xf numFmtId="0" fontId="14" fillId="0" borderId="0" xfId="0" applyFont="1" applyFill="1" applyBorder="1"/>
    <xf numFmtId="0" fontId="9" fillId="0" borderId="0" xfId="0" applyFont="1" applyFill="1"/>
    <xf numFmtId="0" fontId="16" fillId="0" borderId="0" xfId="0" applyFont="1" applyFill="1" applyAlignment="1">
      <alignment horizontal="center" wrapText="1"/>
    </xf>
    <xf numFmtId="0" fontId="18" fillId="0" borderId="0" xfId="0" applyFont="1" applyFill="1" applyBorder="1"/>
    <xf numFmtId="42" fontId="15" fillId="0" borderId="5" xfId="2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42" fontId="15" fillId="5" borderId="7" xfId="2" applyNumberFormat="1" applyFont="1" applyFill="1" applyBorder="1" applyAlignment="1">
      <alignment vertical="center"/>
    </xf>
    <xf numFmtId="42" fontId="15" fillId="0" borderId="7" xfId="2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 wrapText="1"/>
    </xf>
    <xf numFmtId="164" fontId="20" fillId="0" borderId="0" xfId="1" applyNumberFormat="1" applyFont="1" applyFill="1" applyBorder="1" applyAlignment="1">
      <alignment horizontal="left" vertical="center"/>
    </xf>
    <xf numFmtId="164" fontId="24" fillId="0" borderId="0" xfId="1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22" fillId="0" borderId="0" xfId="0" applyFont="1" applyFill="1" applyBorder="1"/>
    <xf numFmtId="0" fontId="18" fillId="0" borderId="0" xfId="0" applyFont="1" applyBorder="1"/>
    <xf numFmtId="0" fontId="27" fillId="0" borderId="0" xfId="0" applyFont="1" applyFill="1" applyBorder="1"/>
  </cellXfs>
  <cellStyles count="5">
    <cellStyle name="Comma" xfId="1" builtinId="3"/>
    <cellStyle name="Comma 2" xfId="4" xr:uid="{00000000-0005-0000-0000-000001000000}"/>
    <cellStyle name="Currency" xfId="2" builtinId="4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CE9ADE"/>
      <color rgb="FFD39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44CF-F5A0-4690-9ABC-61A9A1AE161A}">
  <dimension ref="A1:AL307"/>
  <sheetViews>
    <sheetView tabSelected="1" zoomScale="90" zoomScaleNormal="90" zoomScaleSheetLayoutView="75" workbookViewId="0">
      <pane ySplit="4" topLeftCell="A5" activePane="bottomLeft" state="frozen"/>
      <selection activeCell="H1" sqref="H1"/>
      <selection pane="bottomLeft" activeCell="L12" sqref="L12"/>
    </sheetView>
  </sheetViews>
  <sheetFormatPr defaultColWidth="8.81640625" defaultRowHeight="11.5" x14ac:dyDescent="0.25"/>
  <cols>
    <col min="1" max="4" width="4.453125" style="14" customWidth="1"/>
    <col min="5" max="5" width="50.7265625" style="14" customWidth="1"/>
    <col min="6" max="6" width="17" style="14" bestFit="1" customWidth="1"/>
    <col min="7" max="7" width="1.7265625" style="15" customWidth="1"/>
    <col min="8" max="8" width="17" style="14" bestFit="1" customWidth="1"/>
    <col min="9" max="9" width="1.7265625" style="15" customWidth="1"/>
    <col min="10" max="10" width="17" style="16" bestFit="1" customWidth="1"/>
    <col min="11" max="16384" width="8.81640625" style="26"/>
  </cols>
  <sheetData>
    <row r="1" spans="1:34" s="12" customFormat="1" ht="31.5" x14ac:dyDescent="0.3">
      <c r="A1" s="185" t="s">
        <v>31</v>
      </c>
      <c r="B1" s="1"/>
      <c r="C1" s="1"/>
      <c r="D1" s="1"/>
      <c r="E1" s="1"/>
      <c r="F1" s="1"/>
      <c r="G1" s="2"/>
      <c r="H1" s="1"/>
      <c r="I1" s="2"/>
      <c r="J1" s="3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4" s="12" customFormat="1" ht="31.5" x14ac:dyDescent="0.3">
      <c r="A2" s="185" t="s">
        <v>62</v>
      </c>
      <c r="B2" s="1"/>
      <c r="C2" s="1"/>
      <c r="D2" s="1"/>
      <c r="E2" s="1"/>
      <c r="F2" s="1"/>
      <c r="G2" s="2"/>
      <c r="H2" s="1"/>
      <c r="I2" s="2"/>
      <c r="J2" s="3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</row>
    <row r="3" spans="1:34" ht="12" thickBot="1" x14ac:dyDescent="0.3">
      <c r="A3" s="13"/>
      <c r="B3" s="13"/>
      <c r="C3" s="13"/>
      <c r="D3" s="1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</row>
    <row r="4" spans="1:34" s="39" customFormat="1" ht="28" thickTop="1" thickBot="1" x14ac:dyDescent="0.35">
      <c r="A4" s="27"/>
      <c r="B4" s="27"/>
      <c r="C4" s="27"/>
      <c r="D4" s="27"/>
      <c r="E4" s="27"/>
      <c r="F4" s="30" t="s">
        <v>70</v>
      </c>
      <c r="G4" s="29"/>
      <c r="H4" s="30" t="s">
        <v>69</v>
      </c>
      <c r="I4" s="31"/>
      <c r="J4" s="30" t="s">
        <v>42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</row>
    <row r="5" spans="1:34" s="48" customFormat="1" ht="15.5" thickTop="1" x14ac:dyDescent="0.3">
      <c r="A5" s="40"/>
      <c r="B5" s="41" t="s">
        <v>26</v>
      </c>
      <c r="C5" s="40"/>
      <c r="D5" s="40"/>
      <c r="E5" s="40"/>
      <c r="F5" s="40"/>
      <c r="G5" s="40"/>
      <c r="H5" s="40"/>
      <c r="I5" s="40"/>
      <c r="J5" s="40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s="61" customFormat="1" ht="20.149999999999999" customHeight="1" x14ac:dyDescent="0.3">
      <c r="A6" s="49"/>
      <c r="B6" s="49"/>
      <c r="C6" s="49" t="s">
        <v>8</v>
      </c>
      <c r="D6" s="49"/>
      <c r="E6" s="49"/>
      <c r="F6" s="50">
        <f>+'22-23 BUDGET'!F6</f>
        <v>48000</v>
      </c>
      <c r="G6" s="50">
        <f>+'22-23 BUDGET'!G6</f>
        <v>0</v>
      </c>
      <c r="H6" s="50">
        <f>+'22-23 BUDGET'!H6</f>
        <v>53285</v>
      </c>
      <c r="I6" s="50">
        <f>+'22-23 BUDGET'!I6</f>
        <v>0</v>
      </c>
      <c r="J6" s="50">
        <f>+'22-23 BUDGET'!J6</f>
        <v>43000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68" customFormat="1" ht="20.149999999999999" customHeight="1" x14ac:dyDescent="0.3">
      <c r="A7" s="51"/>
      <c r="B7" s="51"/>
      <c r="C7" s="51" t="s">
        <v>53</v>
      </c>
      <c r="D7" s="51"/>
      <c r="E7" s="51"/>
      <c r="F7" s="62">
        <f>+'22-23 BUDGET'!F7+'22-23 BUDGET'!F8</f>
        <v>368000</v>
      </c>
      <c r="G7" s="62">
        <f>+'22-23 BUDGET'!G7+'22-23 BUDGET'!G8</f>
        <v>0</v>
      </c>
      <c r="H7" s="62">
        <f>+'22-23 BUDGET'!H7+'22-23 BUDGET'!H8</f>
        <v>309121.51</v>
      </c>
      <c r="I7" s="62">
        <f>+'22-23 BUDGET'!I7+'22-23 BUDGET'!I8</f>
        <v>0</v>
      </c>
      <c r="J7" s="62">
        <f>+'22-23 BUDGET'!J7+'22-23 BUDGET'!J8</f>
        <v>295000</v>
      </c>
    </row>
    <row r="8" spans="1:34" s="68" customFormat="1" ht="20.149999999999999" customHeight="1" thickBot="1" x14ac:dyDescent="0.35">
      <c r="A8" s="246"/>
      <c r="B8" s="246"/>
      <c r="C8" s="246" t="s">
        <v>54</v>
      </c>
      <c r="D8" s="246"/>
      <c r="E8" s="246"/>
      <c r="F8" s="247">
        <f>+'22-23 BUDGET'!F9+'22-23 BUDGET'!F10</f>
        <v>3000</v>
      </c>
      <c r="G8" s="247">
        <f>+'22-23 BUDGET'!G9+'22-23 BUDGET'!G10</f>
        <v>0</v>
      </c>
      <c r="H8" s="247">
        <f>+'22-23 BUDGET'!H9+'22-23 BUDGET'!H10</f>
        <v>59183</v>
      </c>
      <c r="I8" s="247">
        <f>+'22-23 BUDGET'!I9+'22-23 BUDGET'!I10</f>
        <v>0</v>
      </c>
      <c r="J8" s="247">
        <f>+'22-23 BUDGET'!J9+'22-23 BUDGET'!J10</f>
        <v>750</v>
      </c>
    </row>
    <row r="9" spans="1:34" s="94" customFormat="1" ht="0.75" customHeight="1" x14ac:dyDescent="0.3">
      <c r="A9" s="84"/>
      <c r="B9" s="84"/>
      <c r="C9" s="85" t="s">
        <v>10</v>
      </c>
      <c r="D9" s="84"/>
      <c r="E9" s="84"/>
      <c r="F9" s="84"/>
      <c r="G9" s="69"/>
      <c r="H9" s="84"/>
      <c r="I9" s="69"/>
      <c r="J9" s="86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</row>
    <row r="10" spans="1:34" s="61" customFormat="1" ht="18.75" customHeight="1" x14ac:dyDescent="0.3">
      <c r="A10" s="75"/>
      <c r="B10" s="75" t="s">
        <v>28</v>
      </c>
      <c r="C10" s="75"/>
      <c r="D10" s="75"/>
      <c r="E10" s="95"/>
      <c r="F10" s="254">
        <f>SUM(F6:F8)</f>
        <v>419000</v>
      </c>
      <c r="G10" s="232"/>
      <c r="H10" s="254">
        <f>SUM(H6:H8)</f>
        <v>421589.51</v>
      </c>
      <c r="I10" s="232"/>
      <c r="J10" s="254">
        <f>SUM(J6:J8)</f>
        <v>338750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s="61" customFormat="1" ht="10" customHeight="1" x14ac:dyDescent="0.3">
      <c r="A11" s="49"/>
      <c r="B11" s="49"/>
      <c r="C11" s="49"/>
      <c r="D11" s="49"/>
      <c r="E11" s="49"/>
      <c r="F11" s="233"/>
      <c r="G11" s="234"/>
      <c r="H11" s="233"/>
      <c r="I11" s="234"/>
      <c r="J11" s="235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s="48" customFormat="1" ht="15" x14ac:dyDescent="0.3">
      <c r="A12" s="104"/>
      <c r="B12" s="105" t="s">
        <v>29</v>
      </c>
      <c r="C12" s="104"/>
      <c r="D12" s="104"/>
      <c r="E12" s="104"/>
      <c r="F12" s="104"/>
      <c r="G12" s="104"/>
      <c r="H12" s="104"/>
      <c r="I12" s="104"/>
      <c r="J12" s="104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s="68" customFormat="1" ht="20.149999999999999" customHeight="1" x14ac:dyDescent="0.3">
      <c r="A13" s="51"/>
      <c r="B13" s="51"/>
      <c r="C13" s="51" t="s">
        <v>55</v>
      </c>
      <c r="D13" s="51"/>
      <c r="E13" s="51"/>
      <c r="F13" s="62">
        <f>+'22-23 BUDGET'!F15+'22-23 BUDGET'!F16</f>
        <v>297000</v>
      </c>
      <c r="G13" s="62">
        <f>+'22-23 BUDGET'!G15+'22-23 BUDGET'!G16</f>
        <v>0</v>
      </c>
      <c r="H13" s="62">
        <f>+'22-23 BUDGET'!H15+'22-23 BUDGET'!H16</f>
        <v>231409.94</v>
      </c>
      <c r="I13" s="62">
        <f>+'22-23 BUDGET'!I15+'22-23 BUDGET'!I16</f>
        <v>0</v>
      </c>
      <c r="J13" s="62">
        <f>+'22-23 BUDGET'!J15+'22-23 BUDGET'!J16</f>
        <v>215000</v>
      </c>
    </row>
    <row r="14" spans="1:34" s="61" customFormat="1" ht="20.149999999999999" customHeight="1" x14ac:dyDescent="0.3">
      <c r="A14" s="51"/>
      <c r="B14" s="51"/>
      <c r="C14" s="51" t="s">
        <v>63</v>
      </c>
      <c r="D14" s="51"/>
      <c r="F14" s="151">
        <f>+'22-23 BUDGET'!F17+'22-23 BUDGET'!F18</f>
        <v>66400</v>
      </c>
      <c r="G14" s="151">
        <f>+'22-23 BUDGET'!G17+'22-23 BUDGET'!G18</f>
        <v>0</v>
      </c>
      <c r="H14" s="151">
        <f>+'22-23 BUDGET'!H17+'22-23 BUDGET'!H18</f>
        <v>64680.32</v>
      </c>
      <c r="I14" s="151">
        <f>+'22-23 BUDGET'!I17+'22-23 BUDGET'!I18</f>
        <v>0</v>
      </c>
      <c r="J14" s="151">
        <f>+'22-23 BUDGET'!J17+'22-23 BUDGET'!J18</f>
        <v>62540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61" customFormat="1" ht="20.149999999999999" customHeight="1" x14ac:dyDescent="0.3">
      <c r="A15" s="51"/>
      <c r="B15" s="51"/>
      <c r="C15" s="51" t="s">
        <v>56</v>
      </c>
      <c r="E15" s="51"/>
      <c r="F15" s="62">
        <f>+'22-23 BUDGET'!F19+'22-23 BUDGET'!F20</f>
        <v>8650</v>
      </c>
      <c r="G15" s="62">
        <f>+'22-23 BUDGET'!G19+'22-23 BUDGET'!G20</f>
        <v>0</v>
      </c>
      <c r="H15" s="62">
        <f>+'22-23 BUDGET'!H19+'22-23 BUDGET'!H20</f>
        <v>4789</v>
      </c>
      <c r="I15" s="62">
        <f>+'22-23 BUDGET'!I19+'22-23 BUDGET'!I20</f>
        <v>0</v>
      </c>
      <c r="J15" s="62">
        <f>+'22-23 BUDGET'!J19+'22-23 BUDGET'!J20</f>
        <v>4539</v>
      </c>
    </row>
    <row r="16" spans="1:34" s="61" customFormat="1" ht="20.149999999999999" customHeight="1" x14ac:dyDescent="0.3">
      <c r="A16" s="51"/>
      <c r="B16" s="51"/>
      <c r="C16" s="51" t="s">
        <v>51</v>
      </c>
      <c r="E16" s="51"/>
      <c r="F16" s="62">
        <f>+'22-23 BUDGET'!F21</f>
        <v>25000</v>
      </c>
      <c r="G16" s="62">
        <f>+'22-23 BUDGET'!G21</f>
        <v>0</v>
      </c>
      <c r="H16" s="62">
        <f>+'22-23 BUDGET'!H21</f>
        <v>4802.71</v>
      </c>
      <c r="I16" s="62">
        <f>+'22-23 BUDGET'!I21</f>
        <v>0</v>
      </c>
      <c r="J16" s="62">
        <f>+'22-23 BUDGET'!J21</f>
        <v>5200</v>
      </c>
    </row>
    <row r="17" spans="1:38" s="68" customFormat="1" ht="20.149999999999999" customHeight="1" x14ac:dyDescent="0.3">
      <c r="A17" s="51"/>
      <c r="B17" s="51"/>
      <c r="C17" s="242" t="s">
        <v>57</v>
      </c>
      <c r="D17" s="242"/>
      <c r="E17" s="242"/>
      <c r="F17" s="62">
        <f>+SUM('22-23 BUDGET'!F22:F25)</f>
        <v>2300</v>
      </c>
      <c r="G17" s="62">
        <f>+SUM('22-23 BUDGET'!G22:G25)</f>
        <v>0</v>
      </c>
      <c r="H17" s="62">
        <f>+SUM('22-23 BUDGET'!H22:H25)</f>
        <v>2410.79</v>
      </c>
      <c r="I17" s="62">
        <f>+SUM('22-23 BUDGET'!I22:I25)</f>
        <v>0</v>
      </c>
      <c r="J17" s="62">
        <f>+SUM('22-23 BUDGET'!J22:J25)</f>
        <v>1300</v>
      </c>
    </row>
    <row r="18" spans="1:38" s="61" customFormat="1" ht="19.5" customHeight="1" x14ac:dyDescent="0.3">
      <c r="A18" s="51"/>
      <c r="B18" s="51"/>
      <c r="C18" s="51" t="s">
        <v>58</v>
      </c>
      <c r="E18" s="51"/>
      <c r="F18" s="62">
        <f>+SUM('22-23 BUDGET'!F26:F30)+'22-23 BUDGET'!F33</f>
        <v>19200</v>
      </c>
      <c r="G18" s="62">
        <f>+SUM('22-23 BUDGET'!G26:G30)+'22-23 BUDGET'!G33</f>
        <v>0</v>
      </c>
      <c r="H18" s="62">
        <f>+SUM('22-23 BUDGET'!H26:H30)+'22-23 BUDGET'!H33</f>
        <v>26535.69</v>
      </c>
      <c r="I18" s="62">
        <f>+SUM('22-23 BUDGET'!I26:I30)+'22-23 BUDGET'!I33</f>
        <v>0</v>
      </c>
      <c r="J18" s="62">
        <f>+SUM('22-23 BUDGET'!J26:J30)+'22-23 BUDGET'!J33</f>
        <v>14922</v>
      </c>
    </row>
    <row r="19" spans="1:38" s="61" customFormat="1" ht="19.5" customHeight="1" x14ac:dyDescent="0.3">
      <c r="A19" s="51"/>
      <c r="B19" s="51"/>
      <c r="C19" s="242" t="s">
        <v>41</v>
      </c>
      <c r="D19" s="242"/>
      <c r="E19" s="242"/>
      <c r="F19" s="62">
        <f>+'22-23 BUDGET'!F31</f>
        <v>9000</v>
      </c>
      <c r="G19" s="62">
        <f>+'22-23 BUDGET'!G31</f>
        <v>0</v>
      </c>
      <c r="H19" s="62">
        <f>+'22-23 BUDGET'!H31</f>
        <v>6500</v>
      </c>
      <c r="I19" s="62">
        <f>+'22-23 BUDGET'!I31</f>
        <v>0</v>
      </c>
      <c r="J19" s="62">
        <f>+'22-23 BUDGET'!J31</f>
        <v>3000</v>
      </c>
    </row>
    <row r="20" spans="1:38" s="61" customFormat="1" ht="19.5" customHeight="1" x14ac:dyDescent="0.3">
      <c r="A20" s="51"/>
      <c r="B20" s="51"/>
      <c r="C20" s="243" t="s">
        <v>64</v>
      </c>
      <c r="D20" s="243"/>
      <c r="E20" s="243"/>
      <c r="F20" s="62">
        <f>+'22-23 BUDGET'!F32</f>
        <v>8500</v>
      </c>
      <c r="G20" s="62">
        <f>+'22-23 BUDGET'!G32</f>
        <v>0</v>
      </c>
      <c r="H20" s="62">
        <f>+'22-23 BUDGET'!H32</f>
        <v>8000</v>
      </c>
      <c r="I20" s="62">
        <f>+'22-23 BUDGET'!I32</f>
        <v>0</v>
      </c>
      <c r="J20" s="62">
        <f>+'22-23 BUDGET'!J32</f>
        <v>8500</v>
      </c>
    </row>
    <row r="21" spans="1:38" s="61" customFormat="1" ht="19.5" customHeight="1" x14ac:dyDescent="0.3">
      <c r="A21" s="49"/>
      <c r="B21" s="49"/>
      <c r="C21" s="242" t="s">
        <v>66</v>
      </c>
      <c r="D21" s="242"/>
      <c r="E21" s="242"/>
      <c r="F21" s="50">
        <f>+'22-23 BUDGET'!F34</f>
        <v>7500</v>
      </c>
      <c r="G21" s="50">
        <f>+'22-23 BUDGET'!G34</f>
        <v>0</v>
      </c>
      <c r="H21" s="50">
        <f>+'22-23 BUDGET'!H34</f>
        <v>7500</v>
      </c>
      <c r="I21" s="50">
        <f>+'22-23 BUDGET'!I34</f>
        <v>0</v>
      </c>
      <c r="J21" s="50">
        <f>+'22-23 BUDGET'!J34</f>
        <v>7500</v>
      </c>
    </row>
    <row r="22" spans="1:38" s="61" customFormat="1" ht="23.25" customHeight="1" x14ac:dyDescent="0.3">
      <c r="A22" s="51"/>
      <c r="B22" s="51"/>
      <c r="C22" s="51" t="s">
        <v>59</v>
      </c>
      <c r="E22" s="51"/>
      <c r="F22" s="62">
        <f>+SUM('22-23 BUDGET'!F35:F37)</f>
        <v>3000</v>
      </c>
      <c r="G22" s="62">
        <f>+SUM('22-23 BUDGET'!G35:G37)</f>
        <v>0</v>
      </c>
      <c r="H22" s="62">
        <f>+SUM('22-23 BUDGET'!H35:H37)</f>
        <v>3000</v>
      </c>
      <c r="I22" s="62">
        <f>+SUM('22-23 BUDGET'!I35:I37)</f>
        <v>0</v>
      </c>
      <c r="J22" s="62">
        <f>+SUM('22-23 BUDGET'!J35:J37)</f>
        <v>3000</v>
      </c>
    </row>
    <row r="23" spans="1:38" s="68" customFormat="1" ht="20.149999999999999" customHeight="1" x14ac:dyDescent="0.3">
      <c r="A23" s="51"/>
      <c r="B23" s="51"/>
      <c r="C23" s="51" t="s">
        <v>60</v>
      </c>
      <c r="E23" s="51"/>
      <c r="F23" s="62">
        <f>+SUM('22-23 BUDGET'!F38:F39)</f>
        <v>5000</v>
      </c>
      <c r="G23" s="62">
        <f>+SUM('22-23 BUDGET'!G38:G39)</f>
        <v>0</v>
      </c>
      <c r="H23" s="62">
        <f>+SUM('22-23 BUDGET'!H38:H39)</f>
        <v>1500</v>
      </c>
      <c r="I23" s="62">
        <f>+SUM('22-23 BUDGET'!I38:I39)</f>
        <v>0</v>
      </c>
      <c r="J23" s="62">
        <f>+SUM('22-23 BUDGET'!J38:J39)</f>
        <v>3000</v>
      </c>
    </row>
    <row r="24" spans="1:38" s="61" customFormat="1" ht="7.5" customHeight="1" x14ac:dyDescent="0.3">
      <c r="A24" s="101"/>
      <c r="B24" s="75"/>
      <c r="C24" s="101"/>
      <c r="E24" s="101"/>
      <c r="F24" s="127"/>
      <c r="G24" s="102"/>
      <c r="H24" s="128"/>
      <c r="I24" s="102"/>
      <c r="J24" s="12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</row>
    <row r="25" spans="1:38" s="61" customFormat="1" ht="20.149999999999999" customHeight="1" x14ac:dyDescent="0.3">
      <c r="A25" s="95"/>
      <c r="B25" s="75" t="s">
        <v>30</v>
      </c>
      <c r="C25" s="95"/>
      <c r="D25" s="95"/>
      <c r="E25" s="95"/>
      <c r="F25" s="254">
        <f>+SUM(F13:F24)</f>
        <v>451550</v>
      </c>
      <c r="G25" s="232"/>
      <c r="H25" s="254">
        <f>+SUM(H13:H24)</f>
        <v>361128.45</v>
      </c>
      <c r="I25" s="232"/>
      <c r="J25" s="254">
        <f>+SUM(J13:J24)</f>
        <v>328501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</row>
    <row r="26" spans="1:38" s="61" customFormat="1" ht="3.65" customHeight="1" x14ac:dyDescent="0.3">
      <c r="A26" s="200"/>
      <c r="B26" s="101"/>
      <c r="C26" s="200"/>
      <c r="D26" s="200"/>
      <c r="E26" s="200"/>
      <c r="F26" s="201"/>
      <c r="G26" s="202"/>
      <c r="H26" s="201"/>
      <c r="I26" s="202"/>
      <c r="J26" s="201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</row>
    <row r="27" spans="1:38" s="214" customFormat="1" ht="20.149999999999999" customHeight="1" thickBot="1" x14ac:dyDescent="0.35">
      <c r="A27" s="208"/>
      <c r="B27" s="208" t="s">
        <v>40</v>
      </c>
      <c r="C27" s="208"/>
      <c r="D27" s="208"/>
      <c r="E27" s="208"/>
      <c r="F27" s="261">
        <f>+F10-F25</f>
        <v>-32550</v>
      </c>
      <c r="G27" s="208"/>
      <c r="H27" s="261">
        <f>+H10-H25</f>
        <v>60461.06</v>
      </c>
      <c r="I27" s="208"/>
      <c r="J27" s="261">
        <f>+J10-J25</f>
        <v>10249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</row>
    <row r="28" spans="1:38" s="61" customFormat="1" ht="3.65" customHeight="1" thickTop="1" x14ac:dyDescent="0.3">
      <c r="A28" s="101"/>
      <c r="B28" s="101"/>
      <c r="C28" s="101"/>
      <c r="D28" s="101"/>
      <c r="E28" s="101"/>
      <c r="F28" s="153"/>
      <c r="G28" s="102"/>
      <c r="H28" s="153"/>
      <c r="I28" s="102"/>
      <c r="J28" s="153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s="221" customFormat="1" ht="19.5" customHeight="1" x14ac:dyDescent="0.3">
      <c r="A29" s="194"/>
      <c r="B29" s="75" t="s">
        <v>38</v>
      </c>
      <c r="C29" s="194"/>
      <c r="D29" s="194"/>
      <c r="E29" s="194"/>
      <c r="F29" s="222">
        <f>+'22-23 BUDGET'!F48</f>
        <v>500</v>
      </c>
      <c r="G29" s="222">
        <f>+'22-23 BUDGET'!G48</f>
        <v>0</v>
      </c>
      <c r="H29" s="222">
        <f>+'22-23 BUDGET'!H48</f>
        <v>53.99</v>
      </c>
      <c r="I29" s="222">
        <f>+'22-23 BUDGET'!I48</f>
        <v>0</v>
      </c>
      <c r="J29" s="222">
        <f>+'22-23 BUDGET'!J48</f>
        <v>1700</v>
      </c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</row>
    <row r="30" spans="1:38" s="61" customFormat="1" ht="7.9" customHeight="1" x14ac:dyDescent="0.3">
      <c r="A30" s="49"/>
      <c r="B30" s="49"/>
      <c r="C30" s="49"/>
      <c r="D30" s="49"/>
      <c r="E30" s="49"/>
      <c r="F30" s="153"/>
      <c r="G30" s="51"/>
      <c r="H30" s="153"/>
      <c r="I30" s="51"/>
      <c r="J30" s="153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</row>
    <row r="31" spans="1:38" s="229" customFormat="1" ht="25.15" customHeight="1" thickBot="1" x14ac:dyDescent="0.35">
      <c r="A31" s="205"/>
      <c r="B31" s="205" t="s">
        <v>43</v>
      </c>
      <c r="C31" s="205"/>
      <c r="D31" s="205"/>
      <c r="E31" s="205"/>
      <c r="F31" s="262">
        <f>+F27+F29</f>
        <v>-32050</v>
      </c>
      <c r="G31" s="207"/>
      <c r="H31" s="262">
        <f>+H27+H29</f>
        <v>60515.049999999996</v>
      </c>
      <c r="I31" s="207"/>
      <c r="J31" s="262">
        <f>+J27+J29</f>
        <v>11949</v>
      </c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</row>
    <row r="32" spans="1:38" s="61" customFormat="1" ht="14" thickTop="1" x14ac:dyDescent="0.3">
      <c r="A32" s="155"/>
      <c r="B32" s="155"/>
      <c r="C32" s="155"/>
      <c r="D32" s="155"/>
      <c r="E32" s="155"/>
      <c r="F32" s="155"/>
      <c r="G32" s="156"/>
      <c r="H32" s="121"/>
      <c r="I32" s="156"/>
      <c r="J32" s="157"/>
    </row>
    <row r="33" spans="1:10" s="68" customFormat="1" ht="13.5" x14ac:dyDescent="0.3">
      <c r="A33" s="156"/>
      <c r="B33" s="156"/>
      <c r="C33" s="156"/>
      <c r="D33" s="156"/>
      <c r="J33" s="166"/>
    </row>
    <row r="34" spans="1:10" s="68" customFormat="1" ht="13.5" x14ac:dyDescent="0.3">
      <c r="A34" s="167"/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s="68" customFormat="1" ht="13.5" x14ac:dyDescent="0.3">
      <c r="A35" s="167"/>
      <c r="B35" s="167"/>
      <c r="C35" s="167"/>
      <c r="D35" s="167"/>
      <c r="J35" s="166"/>
    </row>
    <row r="36" spans="1:10" s="68" customFormat="1" ht="13.5" x14ac:dyDescent="0.3">
      <c r="A36" s="167"/>
      <c r="B36" s="167"/>
      <c r="C36" s="167"/>
      <c r="D36" s="167"/>
      <c r="E36" s="167"/>
      <c r="F36" s="167"/>
      <c r="G36" s="167"/>
      <c r="H36" s="167"/>
      <c r="I36" s="167"/>
      <c r="J36" s="168"/>
    </row>
    <row r="37" spans="1:10" s="68" customFormat="1" ht="13.5" x14ac:dyDescent="0.3">
      <c r="A37" s="167"/>
      <c r="B37" s="167"/>
      <c r="C37" s="167"/>
      <c r="D37" s="167"/>
      <c r="E37" s="167"/>
      <c r="F37" s="167"/>
      <c r="G37" s="167"/>
      <c r="H37" s="167"/>
      <c r="I37" s="167"/>
      <c r="J37" s="168"/>
    </row>
    <row r="38" spans="1:10" s="68" customFormat="1" ht="13.5" x14ac:dyDescent="0.3">
      <c r="A38" s="167"/>
      <c r="B38" s="167"/>
      <c r="C38" s="167"/>
      <c r="D38" s="167"/>
      <c r="E38" s="167"/>
      <c r="F38" s="167"/>
      <c r="G38" s="167"/>
      <c r="H38" s="167"/>
      <c r="I38" s="167"/>
      <c r="J38" s="168"/>
    </row>
    <row r="39" spans="1:10" s="68" customFormat="1" ht="13.5" x14ac:dyDescent="0.3">
      <c r="A39" s="167"/>
      <c r="B39" s="167"/>
      <c r="C39" s="167"/>
      <c r="D39" s="167"/>
      <c r="E39" s="167"/>
      <c r="F39" s="167"/>
      <c r="G39" s="167"/>
      <c r="H39" s="167"/>
      <c r="I39" s="167"/>
      <c r="J39" s="168"/>
    </row>
    <row r="40" spans="1:10" s="68" customFormat="1" ht="13.5" x14ac:dyDescent="0.3">
      <c r="A40" s="167"/>
      <c r="B40" s="167"/>
      <c r="C40" s="167"/>
      <c r="D40" s="167"/>
      <c r="E40" s="167"/>
      <c r="F40" s="167"/>
      <c r="G40" s="167"/>
      <c r="H40" s="167"/>
      <c r="I40" s="167"/>
      <c r="J40" s="168"/>
    </row>
    <row r="41" spans="1:10" s="68" customFormat="1" ht="13.5" x14ac:dyDescent="0.3">
      <c r="A41" s="167"/>
      <c r="B41" s="167"/>
      <c r="C41" s="167"/>
      <c r="D41" s="167"/>
      <c r="E41" s="167"/>
      <c r="F41" s="167"/>
      <c r="G41" s="167"/>
      <c r="H41" s="167"/>
      <c r="I41" s="167"/>
      <c r="J41" s="168"/>
    </row>
    <row r="42" spans="1:10" s="68" customFormat="1" ht="13.5" x14ac:dyDescent="0.3">
      <c r="A42" s="167"/>
      <c r="B42" s="167"/>
      <c r="C42" s="167"/>
      <c r="D42" s="167"/>
      <c r="E42" s="167"/>
      <c r="F42" s="167"/>
      <c r="G42" s="167"/>
      <c r="H42" s="167"/>
      <c r="I42" s="167"/>
      <c r="J42" s="168"/>
    </row>
    <row r="43" spans="1:10" s="68" customFormat="1" ht="13.5" x14ac:dyDescent="0.3">
      <c r="A43" s="167"/>
      <c r="B43" s="167"/>
      <c r="C43" s="167"/>
      <c r="D43" s="167"/>
      <c r="E43" s="167"/>
      <c r="F43" s="167"/>
      <c r="G43" s="167"/>
      <c r="H43" s="167"/>
      <c r="I43" s="167"/>
      <c r="J43" s="168"/>
    </row>
    <row r="44" spans="1:10" s="68" customFormat="1" ht="13.5" x14ac:dyDescent="0.3">
      <c r="A44" s="167"/>
      <c r="B44" s="167"/>
      <c r="C44" s="167"/>
      <c r="D44" s="167"/>
      <c r="E44" s="167"/>
      <c r="F44" s="167"/>
      <c r="G44" s="167"/>
      <c r="H44" s="167"/>
      <c r="I44" s="167"/>
      <c r="J44" s="168"/>
    </row>
    <row r="45" spans="1:10" s="68" customFormat="1" ht="13.5" x14ac:dyDescent="0.3">
      <c r="A45" s="167"/>
      <c r="B45" s="167"/>
      <c r="C45" s="167"/>
      <c r="D45" s="167"/>
      <c r="E45" s="167"/>
      <c r="F45" s="167"/>
      <c r="G45" s="167"/>
      <c r="H45" s="167"/>
      <c r="I45" s="167"/>
      <c r="J45" s="168"/>
    </row>
    <row r="46" spans="1:10" s="68" customFormat="1" ht="13.5" x14ac:dyDescent="0.3">
      <c r="A46" s="167"/>
      <c r="B46" s="167"/>
      <c r="C46" s="167"/>
      <c r="D46" s="167"/>
      <c r="E46" s="167"/>
      <c r="F46" s="167"/>
      <c r="G46" s="167"/>
      <c r="H46" s="167"/>
      <c r="I46" s="167"/>
      <c r="J46" s="168"/>
    </row>
    <row r="47" spans="1:10" s="68" customFormat="1" ht="13.5" x14ac:dyDescent="0.3">
      <c r="A47" s="167"/>
      <c r="B47" s="167"/>
      <c r="C47" s="167"/>
      <c r="D47" s="167"/>
      <c r="E47" s="167"/>
      <c r="F47" s="167"/>
      <c r="G47" s="167"/>
      <c r="H47" s="167"/>
      <c r="I47" s="167"/>
      <c r="J47" s="168"/>
    </row>
    <row r="48" spans="1:10" s="68" customFormat="1" ht="13.5" x14ac:dyDescent="0.3">
      <c r="A48" s="167"/>
      <c r="B48" s="167"/>
      <c r="C48" s="167"/>
      <c r="D48" s="167"/>
      <c r="E48" s="167"/>
      <c r="F48" s="167"/>
      <c r="G48" s="167"/>
      <c r="H48" s="167"/>
      <c r="I48" s="167"/>
      <c r="J48" s="168"/>
    </row>
    <row r="49" spans="1:10" s="68" customFormat="1" ht="13.5" x14ac:dyDescent="0.3">
      <c r="A49" s="167"/>
      <c r="B49" s="167"/>
      <c r="C49" s="167"/>
      <c r="D49" s="167"/>
      <c r="E49" s="167"/>
      <c r="F49" s="167"/>
      <c r="G49" s="167"/>
      <c r="H49" s="167"/>
      <c r="I49" s="167"/>
      <c r="J49" s="168"/>
    </row>
    <row r="50" spans="1:10" s="68" customFormat="1" ht="13.5" x14ac:dyDescent="0.3">
      <c r="A50" s="167"/>
      <c r="B50" s="167"/>
      <c r="C50" s="167"/>
      <c r="D50" s="167"/>
      <c r="E50" s="167"/>
      <c r="F50" s="167"/>
      <c r="G50" s="167"/>
      <c r="H50" s="167"/>
      <c r="I50" s="167"/>
      <c r="J50" s="168"/>
    </row>
    <row r="51" spans="1:10" s="68" customFormat="1" ht="13.5" x14ac:dyDescent="0.3">
      <c r="A51" s="167"/>
      <c r="B51" s="167"/>
      <c r="C51" s="167"/>
      <c r="D51" s="167"/>
      <c r="E51" s="167"/>
      <c r="F51" s="167"/>
      <c r="G51" s="167"/>
      <c r="H51" s="167"/>
      <c r="I51" s="167"/>
      <c r="J51" s="168"/>
    </row>
    <row r="52" spans="1:10" s="68" customFormat="1" ht="13.5" x14ac:dyDescent="0.3">
      <c r="A52" s="167"/>
      <c r="B52" s="167"/>
      <c r="C52" s="167"/>
      <c r="D52" s="167"/>
      <c r="E52" s="167"/>
      <c r="F52" s="167"/>
      <c r="G52" s="167"/>
      <c r="H52" s="167"/>
      <c r="I52" s="167"/>
      <c r="J52" s="168"/>
    </row>
    <row r="53" spans="1:10" s="68" customFormat="1" ht="13.5" x14ac:dyDescent="0.3">
      <c r="A53" s="167"/>
      <c r="B53" s="167"/>
      <c r="C53" s="167"/>
      <c r="D53" s="167"/>
      <c r="E53" s="167"/>
      <c r="F53" s="167"/>
      <c r="G53" s="167"/>
      <c r="H53" s="167"/>
      <c r="I53" s="167"/>
      <c r="J53" s="168"/>
    </row>
    <row r="54" spans="1:10" s="68" customFormat="1" ht="13.5" x14ac:dyDescent="0.3">
      <c r="A54" s="167"/>
      <c r="B54" s="167"/>
      <c r="C54" s="167"/>
      <c r="D54" s="167"/>
      <c r="E54" s="167"/>
      <c r="F54" s="167"/>
      <c r="G54" s="167"/>
      <c r="H54" s="167"/>
      <c r="I54" s="167"/>
      <c r="J54" s="168"/>
    </row>
    <row r="55" spans="1:10" s="68" customFormat="1" ht="13.5" x14ac:dyDescent="0.3">
      <c r="A55" s="167"/>
      <c r="B55" s="167"/>
      <c r="C55" s="167"/>
      <c r="D55" s="167"/>
      <c r="E55" s="167"/>
      <c r="F55" s="167"/>
      <c r="G55" s="167"/>
      <c r="H55" s="167"/>
      <c r="I55" s="167"/>
      <c r="J55" s="168"/>
    </row>
    <row r="56" spans="1:10" s="68" customFormat="1" ht="13.5" x14ac:dyDescent="0.3">
      <c r="A56" s="167"/>
      <c r="B56" s="167"/>
      <c r="C56" s="167"/>
      <c r="D56" s="167"/>
      <c r="E56" s="167"/>
      <c r="F56" s="167"/>
      <c r="G56" s="167"/>
      <c r="H56" s="167"/>
      <c r="I56" s="167"/>
      <c r="J56" s="168"/>
    </row>
    <row r="57" spans="1:10" s="68" customFormat="1" ht="13.5" x14ac:dyDescent="0.3">
      <c r="A57" s="167"/>
      <c r="B57" s="167"/>
      <c r="C57" s="167"/>
      <c r="D57" s="167"/>
      <c r="E57" s="167"/>
      <c r="F57" s="167"/>
      <c r="G57" s="167"/>
      <c r="H57" s="167"/>
      <c r="I57" s="167"/>
      <c r="J57" s="168"/>
    </row>
    <row r="58" spans="1:10" s="68" customFormat="1" ht="13.5" x14ac:dyDescent="0.3">
      <c r="A58" s="167"/>
      <c r="B58" s="167"/>
      <c r="C58" s="167"/>
      <c r="D58" s="167"/>
      <c r="E58" s="167"/>
      <c r="F58" s="167"/>
      <c r="G58" s="167"/>
      <c r="H58" s="167"/>
      <c r="I58" s="167"/>
      <c r="J58" s="168"/>
    </row>
    <row r="59" spans="1:10" s="68" customFormat="1" ht="13.5" x14ac:dyDescent="0.3">
      <c r="A59" s="167"/>
      <c r="B59" s="167"/>
      <c r="C59" s="167"/>
      <c r="D59" s="167"/>
      <c r="E59" s="167"/>
      <c r="F59" s="167"/>
      <c r="G59" s="167"/>
      <c r="H59" s="167"/>
      <c r="I59" s="167"/>
      <c r="J59" s="168"/>
    </row>
    <row r="60" spans="1:10" s="68" customFormat="1" ht="13.5" x14ac:dyDescent="0.3">
      <c r="A60" s="167"/>
      <c r="B60" s="167"/>
      <c r="C60" s="167"/>
      <c r="D60" s="167"/>
      <c r="E60" s="167"/>
      <c r="F60" s="167"/>
      <c r="G60" s="167"/>
      <c r="H60" s="167"/>
      <c r="I60" s="167"/>
      <c r="J60" s="168"/>
    </row>
    <row r="61" spans="1:10" s="68" customFormat="1" ht="13.5" x14ac:dyDescent="0.3">
      <c r="A61" s="167"/>
      <c r="B61" s="167"/>
      <c r="C61" s="167"/>
      <c r="D61" s="167"/>
      <c r="E61" s="167"/>
      <c r="F61" s="167"/>
      <c r="G61" s="167"/>
      <c r="H61" s="167"/>
      <c r="I61" s="167"/>
      <c r="J61" s="168"/>
    </row>
    <row r="62" spans="1:10" s="68" customFormat="1" ht="13.5" x14ac:dyDescent="0.3">
      <c r="A62" s="167"/>
      <c r="B62" s="167"/>
      <c r="C62" s="167"/>
      <c r="D62" s="167"/>
      <c r="E62" s="167"/>
      <c r="F62" s="167"/>
      <c r="G62" s="167"/>
      <c r="H62" s="167"/>
      <c r="I62" s="167"/>
      <c r="J62" s="168"/>
    </row>
    <row r="63" spans="1:10" s="68" customFormat="1" ht="13.5" x14ac:dyDescent="0.3">
      <c r="A63" s="167"/>
      <c r="B63" s="167"/>
      <c r="C63" s="167"/>
      <c r="D63" s="167"/>
      <c r="E63" s="167"/>
      <c r="F63" s="167"/>
      <c r="G63" s="167"/>
      <c r="H63" s="167"/>
      <c r="I63" s="167"/>
      <c r="J63" s="168"/>
    </row>
    <row r="64" spans="1:10" s="68" customFormat="1" ht="13.5" x14ac:dyDescent="0.3">
      <c r="A64" s="167"/>
      <c r="B64" s="167"/>
      <c r="C64" s="167"/>
      <c r="D64" s="167"/>
      <c r="E64" s="167"/>
      <c r="F64" s="167"/>
      <c r="G64" s="167"/>
      <c r="H64" s="167"/>
      <c r="I64" s="167"/>
      <c r="J64" s="168"/>
    </row>
    <row r="65" spans="1:10" s="68" customFormat="1" ht="13.5" x14ac:dyDescent="0.3">
      <c r="A65" s="167"/>
      <c r="B65" s="167"/>
      <c r="C65" s="167"/>
      <c r="D65" s="167"/>
      <c r="E65" s="167"/>
      <c r="F65" s="167"/>
      <c r="G65" s="167"/>
      <c r="H65" s="167"/>
      <c r="I65" s="167"/>
      <c r="J65" s="168"/>
    </row>
    <row r="66" spans="1:10" s="68" customFormat="1" ht="13.5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8"/>
    </row>
    <row r="67" spans="1:10" s="68" customFormat="1" ht="13.5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8"/>
    </row>
    <row r="68" spans="1:10" s="68" customFormat="1" ht="13.5" x14ac:dyDescent="0.3">
      <c r="A68" s="167"/>
      <c r="B68" s="167"/>
      <c r="C68" s="167"/>
      <c r="D68" s="167"/>
      <c r="E68" s="167"/>
      <c r="F68" s="167"/>
      <c r="G68" s="167"/>
      <c r="H68" s="167"/>
      <c r="I68" s="167"/>
      <c r="J68" s="168"/>
    </row>
    <row r="69" spans="1:10" s="68" customFormat="1" ht="13.5" x14ac:dyDescent="0.3">
      <c r="A69" s="167"/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s="68" customFormat="1" ht="13.5" x14ac:dyDescent="0.3">
      <c r="A70" s="167"/>
      <c r="B70" s="167"/>
      <c r="C70" s="167"/>
      <c r="D70" s="167"/>
      <c r="E70" s="167"/>
      <c r="F70" s="167"/>
      <c r="G70" s="167"/>
      <c r="H70" s="167"/>
      <c r="I70" s="167"/>
      <c r="J70" s="168"/>
    </row>
    <row r="71" spans="1:10" s="68" customFormat="1" ht="13.5" x14ac:dyDescent="0.3">
      <c r="A71" s="167"/>
      <c r="B71" s="167"/>
      <c r="C71" s="167"/>
      <c r="D71" s="167"/>
      <c r="E71" s="167"/>
      <c r="F71" s="167"/>
      <c r="G71" s="167"/>
      <c r="H71" s="167"/>
      <c r="I71" s="167"/>
      <c r="J71" s="168"/>
    </row>
    <row r="72" spans="1:10" s="68" customFormat="1" ht="13.5" x14ac:dyDescent="0.3">
      <c r="A72" s="167"/>
      <c r="B72" s="167"/>
      <c r="C72" s="167"/>
      <c r="D72" s="167"/>
      <c r="E72" s="167"/>
      <c r="F72" s="167"/>
      <c r="G72" s="167"/>
      <c r="H72" s="167"/>
      <c r="I72" s="167"/>
      <c r="J72" s="168"/>
    </row>
    <row r="73" spans="1:10" s="68" customFormat="1" ht="13.5" x14ac:dyDescent="0.3">
      <c r="A73" s="167"/>
      <c r="B73" s="167"/>
      <c r="C73" s="167"/>
      <c r="D73" s="167"/>
      <c r="E73" s="167"/>
      <c r="F73" s="167"/>
      <c r="G73" s="167"/>
      <c r="H73" s="167"/>
      <c r="I73" s="167"/>
      <c r="J73" s="168"/>
    </row>
    <row r="74" spans="1:10" s="68" customFormat="1" ht="13.5" x14ac:dyDescent="0.3">
      <c r="A74" s="167"/>
      <c r="B74" s="167"/>
      <c r="C74" s="167"/>
      <c r="D74" s="167"/>
      <c r="E74" s="167"/>
      <c r="F74" s="167"/>
      <c r="G74" s="167"/>
      <c r="H74" s="167"/>
      <c r="I74" s="167"/>
      <c r="J74" s="168"/>
    </row>
    <row r="75" spans="1:10" s="68" customFormat="1" ht="13.5" x14ac:dyDescent="0.3">
      <c r="A75" s="167"/>
      <c r="B75" s="167"/>
      <c r="C75" s="167"/>
      <c r="D75" s="167"/>
      <c r="E75" s="167"/>
      <c r="F75" s="167"/>
      <c r="G75" s="167"/>
      <c r="H75" s="167"/>
      <c r="I75" s="167"/>
      <c r="J75" s="168"/>
    </row>
    <row r="76" spans="1:10" s="68" customFormat="1" ht="13.5" x14ac:dyDescent="0.3">
      <c r="A76" s="167"/>
      <c r="B76" s="167"/>
      <c r="C76" s="167"/>
      <c r="D76" s="167"/>
      <c r="E76" s="167"/>
      <c r="F76" s="167"/>
      <c r="G76" s="167"/>
      <c r="H76" s="167"/>
      <c r="I76" s="167"/>
      <c r="J76" s="168"/>
    </row>
    <row r="77" spans="1:10" s="68" customFormat="1" ht="13.5" x14ac:dyDescent="0.3">
      <c r="A77" s="167"/>
      <c r="B77" s="167"/>
      <c r="C77" s="167"/>
      <c r="D77" s="167"/>
      <c r="E77" s="167"/>
      <c r="F77" s="167"/>
      <c r="G77" s="167"/>
      <c r="H77" s="167"/>
      <c r="I77" s="167"/>
      <c r="J77" s="168"/>
    </row>
    <row r="78" spans="1:10" s="68" customFormat="1" ht="13.5" x14ac:dyDescent="0.3">
      <c r="A78" s="167"/>
      <c r="B78" s="167"/>
      <c r="C78" s="167"/>
      <c r="D78" s="167"/>
      <c r="E78" s="167"/>
      <c r="F78" s="167"/>
      <c r="G78" s="167"/>
      <c r="H78" s="167"/>
      <c r="I78" s="167"/>
      <c r="J78" s="168"/>
    </row>
    <row r="79" spans="1:10" s="68" customFormat="1" ht="13.5" x14ac:dyDescent="0.3">
      <c r="A79" s="167"/>
      <c r="B79" s="167"/>
      <c r="C79" s="167"/>
      <c r="D79" s="167"/>
      <c r="E79" s="167"/>
      <c r="F79" s="167"/>
      <c r="G79" s="167"/>
      <c r="H79" s="167"/>
      <c r="I79" s="167"/>
      <c r="J79" s="168"/>
    </row>
    <row r="80" spans="1:10" s="68" customFormat="1" ht="13.5" x14ac:dyDescent="0.3">
      <c r="A80" s="167"/>
      <c r="B80" s="167"/>
      <c r="C80" s="167"/>
      <c r="D80" s="167"/>
      <c r="E80" s="167"/>
      <c r="F80" s="167"/>
      <c r="G80" s="167"/>
      <c r="H80" s="167"/>
      <c r="I80" s="167"/>
      <c r="J80" s="168"/>
    </row>
    <row r="81" spans="1:10" s="68" customFormat="1" ht="13.5" x14ac:dyDescent="0.3">
      <c r="A81" s="167"/>
      <c r="B81" s="167"/>
      <c r="C81" s="167"/>
      <c r="D81" s="167"/>
      <c r="E81" s="167"/>
      <c r="F81" s="167"/>
      <c r="G81" s="167"/>
      <c r="H81" s="167"/>
      <c r="I81" s="167"/>
      <c r="J81" s="168"/>
    </row>
    <row r="82" spans="1:10" s="68" customFormat="1" ht="13.5" x14ac:dyDescent="0.3">
      <c r="A82" s="167"/>
      <c r="B82" s="167"/>
      <c r="C82" s="167"/>
      <c r="D82" s="167"/>
      <c r="E82" s="167"/>
      <c r="F82" s="167"/>
      <c r="G82" s="167"/>
      <c r="H82" s="167"/>
      <c r="I82" s="167"/>
      <c r="J82" s="168"/>
    </row>
    <row r="83" spans="1:10" s="68" customFormat="1" ht="13.5" x14ac:dyDescent="0.3">
      <c r="A83" s="167"/>
      <c r="B83" s="167"/>
      <c r="C83" s="167"/>
      <c r="D83" s="167"/>
      <c r="E83" s="167"/>
      <c r="F83" s="167"/>
      <c r="G83" s="167"/>
      <c r="H83" s="167"/>
      <c r="I83" s="167"/>
      <c r="J83" s="168"/>
    </row>
    <row r="84" spans="1:10" s="68" customFormat="1" ht="13.5" x14ac:dyDescent="0.3">
      <c r="A84" s="167"/>
      <c r="B84" s="167"/>
      <c r="C84" s="167"/>
      <c r="D84" s="167"/>
      <c r="E84" s="167"/>
      <c r="F84" s="167"/>
      <c r="G84" s="167"/>
      <c r="H84" s="167"/>
      <c r="I84" s="167"/>
      <c r="J84" s="168"/>
    </row>
    <row r="85" spans="1:10" s="68" customFormat="1" ht="13.5" x14ac:dyDescent="0.3">
      <c r="A85" s="167"/>
      <c r="B85" s="167"/>
      <c r="C85" s="167"/>
      <c r="D85" s="167"/>
      <c r="E85" s="167"/>
      <c r="F85" s="167"/>
      <c r="G85" s="167"/>
      <c r="H85" s="167"/>
      <c r="I85" s="167"/>
      <c r="J85" s="168"/>
    </row>
    <row r="86" spans="1:10" s="68" customFormat="1" ht="13.5" x14ac:dyDescent="0.3">
      <c r="A86" s="167"/>
      <c r="B86" s="167"/>
      <c r="C86" s="167"/>
      <c r="D86" s="167"/>
      <c r="E86" s="167"/>
      <c r="F86" s="167"/>
      <c r="G86" s="167"/>
      <c r="H86" s="167"/>
      <c r="I86" s="167"/>
      <c r="J86" s="168"/>
    </row>
    <row r="87" spans="1:10" s="68" customFormat="1" ht="13.5" x14ac:dyDescent="0.3">
      <c r="A87" s="167"/>
      <c r="B87" s="167"/>
      <c r="C87" s="167"/>
      <c r="D87" s="167"/>
      <c r="E87" s="167"/>
      <c r="F87" s="167"/>
      <c r="G87" s="167"/>
      <c r="H87" s="167"/>
      <c r="I87" s="167"/>
      <c r="J87" s="168"/>
    </row>
    <row r="88" spans="1:10" s="68" customFormat="1" ht="13.5" x14ac:dyDescent="0.3">
      <c r="A88" s="167"/>
      <c r="B88" s="167"/>
      <c r="C88" s="167"/>
      <c r="D88" s="167"/>
      <c r="E88" s="167"/>
      <c r="F88" s="167"/>
      <c r="G88" s="167"/>
      <c r="H88" s="167"/>
      <c r="I88" s="167"/>
      <c r="J88" s="168"/>
    </row>
    <row r="89" spans="1:10" s="68" customFormat="1" ht="13.5" x14ac:dyDescent="0.3">
      <c r="A89" s="167"/>
      <c r="B89" s="167"/>
      <c r="C89" s="167"/>
      <c r="D89" s="167"/>
      <c r="E89" s="167"/>
      <c r="F89" s="167"/>
      <c r="G89" s="167"/>
      <c r="H89" s="167"/>
      <c r="I89" s="167"/>
      <c r="J89" s="168"/>
    </row>
    <row r="90" spans="1:10" s="68" customFormat="1" ht="13.5" x14ac:dyDescent="0.3">
      <c r="A90" s="167"/>
      <c r="B90" s="167"/>
      <c r="C90" s="167"/>
      <c r="D90" s="167"/>
      <c r="E90" s="167"/>
      <c r="F90" s="167"/>
      <c r="G90" s="167"/>
      <c r="H90" s="167"/>
      <c r="I90" s="167"/>
      <c r="J90" s="168"/>
    </row>
    <row r="91" spans="1:10" s="68" customFormat="1" ht="13.5" x14ac:dyDescent="0.3">
      <c r="A91" s="167"/>
      <c r="B91" s="167"/>
      <c r="C91" s="167"/>
      <c r="D91" s="167"/>
      <c r="E91" s="167"/>
      <c r="F91" s="167"/>
      <c r="G91" s="167"/>
      <c r="H91" s="167"/>
      <c r="I91" s="167"/>
      <c r="J91" s="168"/>
    </row>
    <row r="92" spans="1:10" s="68" customFormat="1" ht="13.5" x14ac:dyDescent="0.3">
      <c r="A92" s="167"/>
      <c r="B92" s="167"/>
      <c r="C92" s="167"/>
      <c r="D92" s="167"/>
      <c r="E92" s="167"/>
      <c r="F92" s="167"/>
      <c r="G92" s="167"/>
      <c r="H92" s="167"/>
      <c r="I92" s="167"/>
      <c r="J92" s="168"/>
    </row>
    <row r="93" spans="1:10" s="68" customFormat="1" ht="13.5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7"/>
    </row>
    <row r="94" spans="1:10" s="68" customFormat="1" ht="13.5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7"/>
    </row>
    <row r="95" spans="1:10" s="68" customFormat="1" ht="13.5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7"/>
    </row>
    <row r="96" spans="1:10" s="68" customFormat="1" ht="13.5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7"/>
    </row>
    <row r="97" spans="1:10" s="68" customFormat="1" ht="13.5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7"/>
    </row>
    <row r="98" spans="1:10" s="68" customFormat="1" ht="13.5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7"/>
    </row>
    <row r="99" spans="1:10" s="68" customFormat="1" ht="13.5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7"/>
    </row>
    <row r="100" spans="1:10" s="68" customFormat="1" ht="13.5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7"/>
    </row>
    <row r="101" spans="1:10" s="68" customFormat="1" ht="13.5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7"/>
    </row>
    <row r="102" spans="1:10" s="68" customFormat="1" ht="13.5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7"/>
    </row>
    <row r="103" spans="1:10" s="174" customForma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7"/>
    </row>
    <row r="104" spans="1:10" s="174" customForma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7"/>
    </row>
    <row r="105" spans="1:10" s="174" customForma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7"/>
    </row>
    <row r="106" spans="1:10" s="174" customForma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7"/>
    </row>
    <row r="107" spans="1:10" s="174" customForma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7"/>
    </row>
    <row r="108" spans="1:10" s="174" customForma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7"/>
    </row>
    <row r="109" spans="1:10" s="174" customForma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7"/>
    </row>
    <row r="110" spans="1:10" s="174" customForma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7"/>
    </row>
    <row r="111" spans="1:10" s="174" customForma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7"/>
    </row>
    <row r="112" spans="1:10" s="174" customForma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7"/>
    </row>
    <row r="113" spans="1:10" s="174" customForma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7"/>
    </row>
    <row r="114" spans="1:10" s="174" customForma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7"/>
    </row>
    <row r="115" spans="1:10" s="174" customForma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7"/>
    </row>
    <row r="116" spans="1:10" s="174" customForma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7"/>
    </row>
    <row r="117" spans="1:10" s="174" customForma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7"/>
    </row>
    <row r="118" spans="1:10" s="174" customForma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7"/>
    </row>
    <row r="119" spans="1:10" s="174" customForma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7"/>
    </row>
    <row r="120" spans="1:10" s="174" customForma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7"/>
    </row>
    <row r="121" spans="1:10" s="174" customForma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7"/>
    </row>
    <row r="122" spans="1:10" s="174" customForma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7"/>
    </row>
    <row r="123" spans="1:10" s="174" customForma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7"/>
    </row>
    <row r="124" spans="1:10" s="174" customForma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7"/>
    </row>
    <row r="125" spans="1:10" s="174" customForma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7"/>
    </row>
    <row r="126" spans="1:10" s="174" customForma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7"/>
    </row>
    <row r="127" spans="1:10" s="174" customForma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7"/>
    </row>
    <row r="128" spans="1:10" s="174" customForma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7"/>
    </row>
    <row r="129" spans="1:10" s="174" customForma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7"/>
    </row>
    <row r="130" spans="1:10" s="174" customForma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7"/>
    </row>
    <row r="131" spans="1:10" s="174" customForma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7"/>
    </row>
    <row r="132" spans="1:10" s="174" customForma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7"/>
    </row>
    <row r="133" spans="1:10" s="174" customForma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7"/>
    </row>
    <row r="134" spans="1:10" s="174" customForma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7"/>
    </row>
    <row r="135" spans="1:10" s="174" customForma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7"/>
    </row>
    <row r="136" spans="1:10" s="174" customForma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7"/>
    </row>
    <row r="137" spans="1:10" s="174" customForma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7"/>
    </row>
    <row r="138" spans="1:10" s="174" customForma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7"/>
    </row>
    <row r="139" spans="1:10" s="174" customForma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7"/>
    </row>
    <row r="140" spans="1:10" s="174" customForma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7"/>
    </row>
    <row r="141" spans="1:10" s="174" customForma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7"/>
    </row>
    <row r="142" spans="1:10" s="174" customForma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7"/>
    </row>
    <row r="143" spans="1:10" s="174" customForma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7"/>
    </row>
    <row r="144" spans="1:10" s="174" customForma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7"/>
    </row>
    <row r="145" spans="1:10" s="174" customForma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7"/>
    </row>
    <row r="146" spans="1:10" s="174" customForma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7"/>
    </row>
    <row r="147" spans="1:10" s="174" customForma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7"/>
    </row>
    <row r="148" spans="1:10" s="174" customForma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7"/>
    </row>
    <row r="149" spans="1:10" s="174" customForma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7"/>
    </row>
    <row r="150" spans="1:10" s="174" customForma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7"/>
    </row>
    <row r="151" spans="1:10" s="174" customForma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7"/>
    </row>
    <row r="152" spans="1:10" s="174" customForma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7"/>
    </row>
    <row r="153" spans="1:10" s="174" customForma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7"/>
    </row>
    <row r="154" spans="1:10" s="174" customForma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7"/>
    </row>
    <row r="155" spans="1:10" s="174" customForma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7"/>
    </row>
    <row r="156" spans="1:10" s="174" customForma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7"/>
    </row>
    <row r="157" spans="1:10" s="174" customForma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7"/>
    </row>
    <row r="158" spans="1:10" s="174" customForma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7"/>
    </row>
    <row r="159" spans="1:10" s="174" customForma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7"/>
    </row>
    <row r="160" spans="1:10" s="174" customForma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7"/>
    </row>
    <row r="161" spans="1:10" s="174" customForma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7"/>
    </row>
    <row r="162" spans="1:10" s="174" customForma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7"/>
    </row>
    <row r="163" spans="1:10" s="174" customForma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7"/>
    </row>
    <row r="164" spans="1:10" s="174" customForma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7"/>
    </row>
    <row r="165" spans="1:10" s="174" customForma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7"/>
    </row>
    <row r="166" spans="1:10" s="174" customForma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7"/>
    </row>
    <row r="167" spans="1:10" s="174" customForma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7"/>
    </row>
    <row r="168" spans="1:10" s="174" customForma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7"/>
    </row>
    <row r="169" spans="1:10" s="174" customForma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7"/>
    </row>
    <row r="170" spans="1:10" s="174" customForma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7"/>
    </row>
    <row r="171" spans="1:10" s="174" customForma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7"/>
    </row>
    <row r="172" spans="1:10" s="174" customForma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7"/>
    </row>
    <row r="173" spans="1:10" s="174" customForma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7"/>
    </row>
    <row r="174" spans="1:10" s="174" customForma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7"/>
    </row>
    <row r="175" spans="1:10" s="174" customForma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7"/>
    </row>
    <row r="176" spans="1:10" s="174" customForma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7"/>
    </row>
    <row r="177" spans="1:10" s="174" customForma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7"/>
    </row>
    <row r="178" spans="1:10" s="174" customForma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7"/>
    </row>
    <row r="179" spans="1:10" s="174" customForma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7"/>
    </row>
    <row r="180" spans="1:10" s="174" customForma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7"/>
    </row>
    <row r="181" spans="1:10" s="174" customForma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7"/>
    </row>
    <row r="182" spans="1:10" s="174" customForma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7"/>
    </row>
    <row r="183" spans="1:10" s="174" customForma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7"/>
    </row>
    <row r="184" spans="1:10" s="174" customForma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7"/>
    </row>
    <row r="185" spans="1:10" s="174" customForma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7"/>
    </row>
    <row r="186" spans="1:10" s="174" customForma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7"/>
    </row>
    <row r="187" spans="1:10" s="174" customForma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7"/>
    </row>
    <row r="188" spans="1:10" s="174" customForma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7"/>
    </row>
    <row r="189" spans="1:10" s="174" customForma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7"/>
    </row>
    <row r="190" spans="1:10" s="174" customForma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7"/>
    </row>
    <row r="191" spans="1:10" s="174" customForma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7"/>
    </row>
    <row r="192" spans="1:10" s="174" customForma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7"/>
    </row>
    <row r="193" spans="1:10" s="174" customForma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7"/>
    </row>
    <row r="194" spans="1:10" s="174" customForma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7"/>
    </row>
    <row r="195" spans="1:10" s="174" customForma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7"/>
    </row>
    <row r="196" spans="1:10" s="174" customForma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7"/>
    </row>
    <row r="197" spans="1:10" s="174" customForma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7"/>
    </row>
    <row r="198" spans="1:10" s="174" customForma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7"/>
    </row>
    <row r="199" spans="1:10" s="174" customForma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7"/>
    </row>
    <row r="200" spans="1:10" s="174" customForma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7"/>
    </row>
    <row r="201" spans="1:10" s="174" customForma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7"/>
    </row>
    <row r="202" spans="1:10" s="174" customForma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7"/>
    </row>
    <row r="203" spans="1:10" s="174" customForma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7"/>
    </row>
    <row r="204" spans="1:10" s="174" customForma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7"/>
    </row>
    <row r="205" spans="1:10" s="174" customForma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7"/>
    </row>
    <row r="206" spans="1:10" s="174" customForma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7"/>
    </row>
    <row r="207" spans="1:10" s="174" customForma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7"/>
    </row>
    <row r="208" spans="1:10" s="174" customForma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7"/>
    </row>
    <row r="209" spans="1:10" s="174" customForma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7"/>
    </row>
    <row r="210" spans="1:10" s="174" customForma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7"/>
    </row>
    <row r="211" spans="1:10" s="174" customForma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7"/>
    </row>
    <row r="212" spans="1:10" s="174" customForma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7"/>
    </row>
    <row r="213" spans="1:10" s="174" customForma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7"/>
    </row>
    <row r="214" spans="1:10" s="174" customForma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7"/>
    </row>
    <row r="215" spans="1:10" s="174" customForma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7"/>
    </row>
    <row r="216" spans="1:10" s="174" customForma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7"/>
    </row>
    <row r="217" spans="1:10" s="174" customForma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7"/>
    </row>
    <row r="218" spans="1:10" s="174" customForma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7"/>
    </row>
    <row r="219" spans="1:10" s="174" customForma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7"/>
    </row>
    <row r="220" spans="1:10" s="174" customForma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7"/>
    </row>
    <row r="221" spans="1:10" s="174" customForma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7"/>
    </row>
    <row r="222" spans="1:10" s="174" customForma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7"/>
    </row>
    <row r="223" spans="1:10" s="174" customForma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7"/>
    </row>
    <row r="224" spans="1:10" s="174" customForma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7"/>
    </row>
    <row r="225" spans="1:10" s="174" customForma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7"/>
    </row>
    <row r="226" spans="1:10" s="174" customForma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7"/>
    </row>
    <row r="227" spans="1:10" s="174" customForma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7"/>
    </row>
    <row r="228" spans="1:10" s="174" customForma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7"/>
    </row>
    <row r="229" spans="1:10" s="174" customForma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7"/>
    </row>
    <row r="230" spans="1:10" s="174" customForma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7"/>
    </row>
    <row r="231" spans="1:10" s="174" customForma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7"/>
    </row>
    <row r="232" spans="1:10" s="174" customForma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7"/>
    </row>
    <row r="233" spans="1:10" s="174" customForma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7"/>
    </row>
    <row r="234" spans="1:10" s="174" customForma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7"/>
    </row>
    <row r="235" spans="1:10" s="174" customForma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7"/>
    </row>
    <row r="236" spans="1:10" s="174" customForma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7"/>
    </row>
    <row r="237" spans="1:10" s="174" customForma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7"/>
    </row>
    <row r="238" spans="1:10" s="174" customForma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7"/>
    </row>
    <row r="239" spans="1:10" s="174" customForma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7"/>
    </row>
    <row r="240" spans="1:10" s="174" customForma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7"/>
    </row>
    <row r="241" spans="1:10" s="174" customForma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7"/>
    </row>
    <row r="242" spans="1:10" s="174" customForma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7"/>
    </row>
    <row r="243" spans="1:10" s="174" customForma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7"/>
    </row>
    <row r="244" spans="1:10" s="174" customForma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7"/>
    </row>
    <row r="245" spans="1:10" s="174" customForma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7"/>
    </row>
    <row r="246" spans="1:10" s="174" customForma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7"/>
    </row>
    <row r="247" spans="1:10" s="174" customForma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7"/>
    </row>
    <row r="248" spans="1:10" s="174" customForma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7"/>
    </row>
    <row r="249" spans="1:10" s="174" customForma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7"/>
    </row>
    <row r="250" spans="1:10" s="174" customForma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7"/>
    </row>
    <row r="251" spans="1:10" s="174" customForma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7"/>
    </row>
    <row r="252" spans="1:10" s="174" customForma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7"/>
    </row>
    <row r="253" spans="1:10" s="174" customForma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7"/>
    </row>
    <row r="254" spans="1:10" s="174" customForma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7"/>
    </row>
    <row r="255" spans="1:10" s="174" customForma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7"/>
    </row>
    <row r="256" spans="1:10" s="174" customForma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7"/>
    </row>
    <row r="257" spans="1:10" s="174" customForma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7"/>
    </row>
    <row r="258" spans="1:10" s="174" customForma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7"/>
    </row>
    <row r="259" spans="1:10" s="174" customForma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7"/>
    </row>
    <row r="260" spans="1:10" s="174" customForma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7"/>
    </row>
    <row r="261" spans="1:10" s="174" customForma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7"/>
    </row>
    <row r="262" spans="1:10" s="174" customForma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7"/>
    </row>
    <row r="263" spans="1:10" s="174" customForma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7"/>
    </row>
    <row r="264" spans="1:10" s="174" customForma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7"/>
    </row>
    <row r="265" spans="1:10" s="174" customForma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7"/>
    </row>
    <row r="266" spans="1:10" s="174" customForma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7"/>
    </row>
    <row r="267" spans="1:10" s="174" customForma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7"/>
    </row>
    <row r="268" spans="1:10" s="174" customForma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7"/>
    </row>
    <row r="269" spans="1:10" s="174" customForma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7"/>
    </row>
    <row r="270" spans="1:10" s="174" customForma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7"/>
    </row>
    <row r="271" spans="1:10" s="174" customForma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7"/>
    </row>
    <row r="272" spans="1:10" s="174" customForma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7"/>
    </row>
    <row r="273" spans="1:10" s="174" customForma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7"/>
    </row>
    <row r="274" spans="1:10" s="174" customForma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7"/>
    </row>
    <row r="275" spans="1:10" s="174" customForma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7"/>
    </row>
    <row r="276" spans="1:10" s="174" customForma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7"/>
    </row>
    <row r="277" spans="1:10" s="174" customForma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7"/>
    </row>
    <row r="278" spans="1:10" s="174" customForma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7"/>
    </row>
    <row r="279" spans="1:10" s="174" customForma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7"/>
    </row>
    <row r="280" spans="1:10" s="174" customForma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7"/>
    </row>
    <row r="281" spans="1:10" s="174" customForma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7"/>
    </row>
    <row r="282" spans="1:10" s="174" customForma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7"/>
    </row>
    <row r="283" spans="1:10" s="174" customForma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7"/>
    </row>
    <row r="284" spans="1:10" s="174" customForma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7"/>
    </row>
    <row r="285" spans="1:10" s="174" customForma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7"/>
    </row>
    <row r="286" spans="1:10" s="174" customForma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7"/>
    </row>
    <row r="287" spans="1:10" s="174" customForma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7"/>
    </row>
    <row r="288" spans="1:10" s="174" customForma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7"/>
    </row>
    <row r="289" spans="1:10" s="174" customForma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7"/>
    </row>
    <row r="290" spans="1:10" s="174" customForma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7"/>
    </row>
    <row r="291" spans="1:10" s="174" customForma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7"/>
    </row>
    <row r="292" spans="1:10" s="174" customForma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7"/>
    </row>
    <row r="293" spans="1:10" s="174" customForma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7"/>
    </row>
    <row r="294" spans="1:10" s="174" customForma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7"/>
    </row>
    <row r="295" spans="1:10" s="174" customForma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7"/>
    </row>
    <row r="296" spans="1:10" s="174" customForma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7"/>
    </row>
    <row r="297" spans="1:10" s="174" customForma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7"/>
    </row>
    <row r="298" spans="1:10" s="174" customForma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7"/>
    </row>
    <row r="299" spans="1:10" s="174" customForma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7"/>
    </row>
    <row r="300" spans="1:10" s="174" customForma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7"/>
    </row>
    <row r="301" spans="1:10" s="174" customForma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7"/>
    </row>
    <row r="302" spans="1:10" s="174" customForma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7"/>
    </row>
    <row r="303" spans="1:10" s="174" customForma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7"/>
    </row>
    <row r="304" spans="1:10" s="174" customForma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7"/>
    </row>
    <row r="305" spans="1:10" s="174" customForma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7"/>
    </row>
    <row r="306" spans="1:10" s="174" customForma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7"/>
    </row>
    <row r="307" spans="1:10" s="174" customForma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7"/>
    </row>
  </sheetData>
  <mergeCells count="4">
    <mergeCell ref="C21:E21"/>
    <mergeCell ref="C17:E17"/>
    <mergeCell ref="C19:E19"/>
    <mergeCell ref="C20:E20"/>
  </mergeCells>
  <printOptions horizontalCentered="1"/>
  <pageMargins left="0" right="0" top="0.5" bottom="0.25" header="0.3" footer="0.05"/>
  <pageSetup paperSize="3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AC0F-7BBB-4458-B97C-5906DED575B7}">
  <dimension ref="A1:BL527"/>
  <sheetViews>
    <sheetView zoomScale="89" zoomScaleNormal="89" zoomScaleSheetLayoutView="75" workbookViewId="0">
      <pane ySplit="4" topLeftCell="A5" activePane="bottomLeft" state="frozen"/>
      <selection activeCell="H1" sqref="H1"/>
      <selection pane="bottomLeft" activeCell="H4" sqref="H4"/>
    </sheetView>
  </sheetViews>
  <sheetFormatPr defaultColWidth="8.81640625" defaultRowHeight="11.5" x14ac:dyDescent="0.25"/>
  <cols>
    <col min="1" max="4" width="4.453125" style="14" customWidth="1"/>
    <col min="5" max="5" width="50.7265625" style="14" customWidth="1"/>
    <col min="6" max="6" width="17" style="14" bestFit="1" customWidth="1"/>
    <col min="7" max="7" width="1.7265625" style="15" customWidth="1"/>
    <col min="8" max="8" width="17" style="14" bestFit="1" customWidth="1"/>
    <col min="9" max="9" width="1.7265625" style="15" customWidth="1"/>
    <col min="10" max="10" width="17" style="16" bestFit="1" customWidth="1"/>
    <col min="11" max="11" width="1.453125" style="17" customWidth="1"/>
    <col min="12" max="12" width="15" style="15" hidden="1" customWidth="1"/>
    <col min="13" max="13" width="1.7265625" style="14" hidden="1" customWidth="1"/>
    <col min="14" max="14" width="12.7265625" style="15" hidden="1" customWidth="1"/>
    <col min="15" max="15" width="1.7265625" style="15" hidden="1" customWidth="1"/>
    <col min="16" max="16" width="12.7265625" style="15" hidden="1" customWidth="1"/>
    <col min="17" max="17" width="15.453125" style="176" hidden="1" customWidth="1"/>
    <col min="18" max="18" width="12.81640625" style="177" hidden="1" customWidth="1"/>
    <col min="19" max="19" width="1.453125" style="14" hidden="1" customWidth="1"/>
    <col min="20" max="20" width="15.453125" style="14" hidden="1" customWidth="1"/>
    <col min="21" max="21" width="1.54296875" style="14" hidden="1" customWidth="1"/>
    <col min="22" max="22" width="12.1796875" style="171" hidden="1" customWidth="1"/>
    <col min="23" max="23" width="1.453125" style="14" hidden="1" customWidth="1"/>
    <col min="24" max="24" width="12.1796875" style="178" hidden="1" customWidth="1"/>
    <col min="25" max="25" width="1.453125" style="14" hidden="1" customWidth="1"/>
    <col min="26" max="26" width="12.1796875" style="178" hidden="1" customWidth="1"/>
    <col min="27" max="27" width="1.453125" style="14" hidden="1" customWidth="1"/>
    <col min="28" max="28" width="12.1796875" style="171" hidden="1" customWidth="1"/>
    <col min="29" max="29" width="1.453125" style="14" hidden="1" customWidth="1"/>
    <col min="30" max="30" width="12.1796875" style="172" hidden="1" customWidth="1"/>
    <col min="31" max="31" width="1.453125" style="14" hidden="1" customWidth="1"/>
    <col min="32" max="32" width="11.7265625" style="173" hidden="1" customWidth="1"/>
    <col min="33" max="33" width="1.453125" style="179" hidden="1" customWidth="1"/>
    <col min="34" max="34" width="10.7265625" style="26" hidden="1" customWidth="1"/>
    <col min="35" max="35" width="32.453125" style="180" hidden="1" customWidth="1"/>
    <col min="36" max="38" width="0" style="26" hidden="1" customWidth="1"/>
    <col min="39" max="16384" width="8.81640625" style="26"/>
  </cols>
  <sheetData>
    <row r="1" spans="1:64" s="12" customFormat="1" ht="31.5" x14ac:dyDescent="0.3">
      <c r="A1" s="185" t="s">
        <v>31</v>
      </c>
      <c r="B1" s="1"/>
      <c r="C1" s="1"/>
      <c r="D1" s="1"/>
      <c r="E1" s="1"/>
      <c r="F1" s="1"/>
      <c r="G1" s="2"/>
      <c r="H1" s="1"/>
      <c r="I1" s="2"/>
      <c r="J1" s="3"/>
      <c r="K1" s="4"/>
      <c r="L1" s="2"/>
      <c r="M1" s="1"/>
      <c r="N1" s="2"/>
      <c r="O1" s="2"/>
      <c r="P1" s="2"/>
      <c r="Q1" s="2"/>
      <c r="R1" s="5"/>
      <c r="S1" s="1"/>
      <c r="T1" s="1"/>
      <c r="U1" s="1"/>
      <c r="V1" s="6"/>
      <c r="W1" s="1"/>
      <c r="X1" s="6"/>
      <c r="Y1" s="1"/>
      <c r="Z1" s="6"/>
      <c r="AA1" s="1"/>
      <c r="AB1" s="6"/>
      <c r="AC1" s="1"/>
      <c r="AD1" s="7"/>
      <c r="AE1" s="1"/>
      <c r="AF1" s="8"/>
      <c r="AG1" s="9"/>
      <c r="AH1" s="10"/>
      <c r="AI1" s="11"/>
    </row>
    <row r="2" spans="1:64" s="12" customFormat="1" ht="31.5" x14ac:dyDescent="0.3">
      <c r="A2" s="185" t="s">
        <v>68</v>
      </c>
      <c r="B2" s="1"/>
      <c r="C2" s="1"/>
      <c r="D2" s="1"/>
      <c r="E2" s="1"/>
      <c r="F2" s="1"/>
      <c r="G2" s="2"/>
      <c r="H2" s="1"/>
      <c r="I2" s="2"/>
      <c r="J2" s="3"/>
      <c r="K2" s="4"/>
      <c r="L2" s="2"/>
      <c r="M2" s="1"/>
      <c r="N2" s="2"/>
      <c r="O2" s="2"/>
      <c r="P2" s="2"/>
      <c r="Q2" s="2"/>
      <c r="R2" s="5"/>
      <c r="S2" s="1"/>
      <c r="T2" s="1"/>
      <c r="U2" s="1"/>
      <c r="V2" s="6"/>
      <c r="W2" s="1"/>
      <c r="X2" s="6"/>
      <c r="Y2" s="1"/>
      <c r="Z2" s="6"/>
      <c r="AA2" s="1"/>
      <c r="AB2" s="6"/>
      <c r="AC2" s="1"/>
      <c r="AD2" s="7"/>
      <c r="AE2" s="1"/>
      <c r="AF2" s="8"/>
      <c r="AG2" s="9"/>
      <c r="AH2" s="10"/>
      <c r="AI2" s="11"/>
    </row>
    <row r="3" spans="1:64" ht="12" thickBot="1" x14ac:dyDescent="0.3">
      <c r="A3" s="13"/>
      <c r="B3" s="13"/>
      <c r="C3" s="13"/>
      <c r="D3" s="13"/>
      <c r="N3" s="18"/>
      <c r="P3" s="18"/>
      <c r="Q3" s="18"/>
      <c r="R3" s="19"/>
      <c r="S3" s="13"/>
      <c r="T3" s="13"/>
      <c r="U3" s="13"/>
      <c r="V3" s="20"/>
      <c r="W3" s="13"/>
      <c r="X3" s="20"/>
      <c r="Y3" s="13"/>
      <c r="Z3" s="20"/>
      <c r="AA3" s="13"/>
      <c r="AB3" s="20"/>
      <c r="AC3" s="13"/>
      <c r="AD3" s="21"/>
      <c r="AE3" s="13"/>
      <c r="AF3" s="22"/>
      <c r="AG3" s="23"/>
      <c r="AH3" s="24"/>
      <c r="AI3" s="25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</row>
    <row r="4" spans="1:64" s="39" customFormat="1" ht="41.5" thickTop="1" thickBot="1" x14ac:dyDescent="0.35">
      <c r="A4" s="27"/>
      <c r="B4" s="27"/>
      <c r="C4" s="27"/>
      <c r="D4" s="27"/>
      <c r="E4" s="27"/>
      <c r="F4" s="30" t="s">
        <v>70</v>
      </c>
      <c r="G4" s="29"/>
      <c r="H4" s="30" t="s">
        <v>69</v>
      </c>
      <c r="I4" s="31"/>
      <c r="J4" s="30" t="s">
        <v>42</v>
      </c>
      <c r="K4" s="32"/>
      <c r="L4" s="30" t="s">
        <v>24</v>
      </c>
      <c r="M4" s="28"/>
      <c r="N4" s="30" t="s">
        <v>22</v>
      </c>
      <c r="O4" s="31"/>
      <c r="P4" s="30" t="s">
        <v>21</v>
      </c>
      <c r="Q4" s="30" t="s">
        <v>20</v>
      </c>
      <c r="R4" s="30" t="s">
        <v>0</v>
      </c>
      <c r="S4" s="33"/>
      <c r="T4" s="34" t="s">
        <v>25</v>
      </c>
      <c r="U4" s="27"/>
      <c r="V4" s="34" t="s">
        <v>1</v>
      </c>
      <c r="W4" s="33"/>
      <c r="X4" s="34" t="s">
        <v>2</v>
      </c>
      <c r="Y4" s="33"/>
      <c r="Z4" s="34" t="s">
        <v>3</v>
      </c>
      <c r="AA4" s="33"/>
      <c r="AB4" s="34" t="s">
        <v>4</v>
      </c>
      <c r="AC4" s="33"/>
      <c r="AD4" s="34" t="s">
        <v>5</v>
      </c>
      <c r="AE4" s="33"/>
      <c r="AF4" s="35" t="s">
        <v>6</v>
      </c>
      <c r="AG4" s="36"/>
      <c r="AH4" s="37" t="s">
        <v>7</v>
      </c>
      <c r="AI4" s="38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</row>
    <row r="5" spans="1:64" s="48" customFormat="1" ht="15.5" thickTop="1" x14ac:dyDescent="0.3">
      <c r="A5" s="40"/>
      <c r="B5" s="41" t="s">
        <v>26</v>
      </c>
      <c r="C5" s="40"/>
      <c r="D5" s="40"/>
      <c r="E5" s="40"/>
      <c r="F5" s="40"/>
      <c r="G5" s="40"/>
      <c r="H5" s="40"/>
      <c r="I5" s="40"/>
      <c r="J5" s="40"/>
      <c r="K5" s="102"/>
      <c r="L5" s="40"/>
      <c r="M5" s="40"/>
      <c r="N5" s="42"/>
      <c r="O5" s="40"/>
      <c r="P5" s="42"/>
      <c r="Q5" s="42"/>
      <c r="R5" s="42"/>
      <c r="S5" s="43"/>
      <c r="T5" s="42"/>
      <c r="U5" s="40"/>
      <c r="V5" s="44"/>
      <c r="W5" s="43"/>
      <c r="X5" s="44"/>
      <c r="Y5" s="43"/>
      <c r="Z5" s="44"/>
      <c r="AA5" s="43"/>
      <c r="AB5" s="44"/>
      <c r="AC5" s="43"/>
      <c r="AD5" s="45"/>
      <c r="AE5" s="43"/>
      <c r="AF5" s="44"/>
      <c r="AG5" s="46"/>
      <c r="AH5" s="46"/>
      <c r="AI5" s="47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248"/>
    </row>
    <row r="6" spans="1:64" s="61" customFormat="1" ht="20.149999999999999" customHeight="1" x14ac:dyDescent="0.3">
      <c r="A6" s="49"/>
      <c r="B6" s="49"/>
      <c r="C6" s="49" t="s">
        <v>8</v>
      </c>
      <c r="D6" s="49"/>
      <c r="E6" s="49"/>
      <c r="F6" s="50">
        <v>48000</v>
      </c>
      <c r="G6" s="51"/>
      <c r="H6" s="239">
        <v>53285</v>
      </c>
      <c r="I6" s="51"/>
      <c r="J6" s="52">
        <v>43000</v>
      </c>
      <c r="K6" s="52"/>
      <c r="L6" s="52">
        <v>42027</v>
      </c>
      <c r="M6" s="49"/>
      <c r="N6" s="53">
        <v>46029</v>
      </c>
      <c r="O6" s="51"/>
      <c r="P6" s="53">
        <v>42500</v>
      </c>
      <c r="Q6" s="53">
        <v>45371</v>
      </c>
      <c r="R6" s="53">
        <v>40000</v>
      </c>
      <c r="S6" s="54"/>
      <c r="T6" s="53">
        <v>41255</v>
      </c>
      <c r="U6" s="51"/>
      <c r="V6" s="55">
        <v>38705</v>
      </c>
      <c r="W6" s="54"/>
      <c r="X6" s="55">
        <v>36189</v>
      </c>
      <c r="Y6" s="54"/>
      <c r="Z6" s="55">
        <v>31255</v>
      </c>
      <c r="AA6" s="54"/>
      <c r="AB6" s="56">
        <v>31927.5</v>
      </c>
      <c r="AC6" s="54"/>
      <c r="AD6" s="57">
        <v>29095</v>
      </c>
      <c r="AE6" s="54"/>
      <c r="AF6" s="55">
        <v>27290</v>
      </c>
      <c r="AG6" s="58"/>
      <c r="AH6" s="59">
        <v>27120.3</v>
      </c>
      <c r="AI6" s="60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46"/>
    </row>
    <row r="7" spans="1:64" s="68" customFormat="1" ht="20.149999999999999" customHeight="1" x14ac:dyDescent="0.3">
      <c r="A7" s="51"/>
      <c r="B7" s="51"/>
      <c r="C7" s="51" t="s">
        <v>32</v>
      </c>
      <c r="D7" s="51"/>
      <c r="E7" s="51"/>
      <c r="F7" s="62">
        <v>200000</v>
      </c>
      <c r="G7" s="51"/>
      <c r="H7" s="148">
        <v>142353.51</v>
      </c>
      <c r="I7" s="51"/>
      <c r="J7" s="52">
        <v>145000</v>
      </c>
      <c r="K7" s="52"/>
      <c r="L7" s="52"/>
      <c r="M7" s="51"/>
      <c r="N7" s="53"/>
      <c r="O7" s="51"/>
      <c r="P7" s="53"/>
      <c r="Q7" s="53"/>
      <c r="R7" s="53"/>
      <c r="S7" s="63"/>
      <c r="T7" s="53"/>
      <c r="U7" s="51"/>
      <c r="V7" s="55"/>
      <c r="W7" s="63"/>
      <c r="X7" s="55"/>
      <c r="Y7" s="63"/>
      <c r="Z7" s="55"/>
      <c r="AA7" s="63"/>
      <c r="AB7" s="64"/>
      <c r="AC7" s="63"/>
      <c r="AD7" s="65"/>
      <c r="AE7" s="63"/>
      <c r="AF7" s="55"/>
      <c r="AG7" s="55"/>
      <c r="AH7" s="66"/>
      <c r="AI7" s="67"/>
      <c r="AM7" s="267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s="68" customFormat="1" ht="20.149999999999999" customHeight="1" x14ac:dyDescent="0.3">
      <c r="A8" s="51"/>
      <c r="B8" s="51"/>
      <c r="C8" s="51" t="s">
        <v>33</v>
      </c>
      <c r="D8" s="51"/>
      <c r="E8" s="51"/>
      <c r="F8" s="62">
        <v>168000</v>
      </c>
      <c r="G8" s="51"/>
      <c r="H8" s="240">
        <v>166768</v>
      </c>
      <c r="I8" s="51"/>
      <c r="J8" s="52">
        <v>150000</v>
      </c>
      <c r="K8" s="52"/>
      <c r="L8" s="52"/>
      <c r="M8" s="51"/>
      <c r="N8" s="53"/>
      <c r="O8" s="51"/>
      <c r="P8" s="53"/>
      <c r="Q8" s="53"/>
      <c r="R8" s="53"/>
      <c r="S8" s="63"/>
      <c r="T8" s="53"/>
      <c r="U8" s="51"/>
      <c r="V8" s="55"/>
      <c r="W8" s="63"/>
      <c r="X8" s="55"/>
      <c r="Y8" s="63"/>
      <c r="Z8" s="55"/>
      <c r="AA8" s="63"/>
      <c r="AB8" s="64"/>
      <c r="AC8" s="63"/>
      <c r="AD8" s="65"/>
      <c r="AE8" s="63"/>
      <c r="AF8" s="55"/>
      <c r="AG8" s="55"/>
      <c r="AH8" s="66"/>
      <c r="AI8" s="67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s="68" customFormat="1" ht="18" customHeight="1" x14ac:dyDescent="0.3">
      <c r="A9" s="51"/>
      <c r="B9" s="51"/>
      <c r="C9" s="51" t="s">
        <v>34</v>
      </c>
      <c r="D9" s="51"/>
      <c r="E9" s="51"/>
      <c r="F9" s="237">
        <v>3000</v>
      </c>
      <c r="G9" s="51"/>
      <c r="H9" s="148">
        <v>8858</v>
      </c>
      <c r="I9" s="51"/>
      <c r="J9" s="52">
        <v>750</v>
      </c>
      <c r="K9" s="52"/>
      <c r="L9" s="52"/>
      <c r="M9" s="51"/>
      <c r="N9" s="53"/>
      <c r="O9" s="51"/>
      <c r="P9" s="53"/>
      <c r="Q9" s="53"/>
      <c r="R9" s="53"/>
      <c r="S9" s="63"/>
      <c r="T9" s="71"/>
      <c r="U9" s="51"/>
      <c r="V9" s="55"/>
      <c r="W9" s="63"/>
      <c r="X9" s="55"/>
      <c r="Y9" s="63"/>
      <c r="Z9" s="72"/>
      <c r="AA9" s="63"/>
      <c r="AB9" s="55"/>
      <c r="AC9" s="63"/>
      <c r="AD9" s="57"/>
      <c r="AE9" s="63"/>
      <c r="AF9" s="55"/>
      <c r="AG9" s="55"/>
      <c r="AH9" s="55"/>
      <c r="AI9" s="73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s="221" customFormat="1" ht="15.75" customHeight="1" x14ac:dyDescent="0.3">
      <c r="A10" s="75"/>
      <c r="B10" s="75"/>
      <c r="C10" s="76" t="s">
        <v>67</v>
      </c>
      <c r="D10" s="75"/>
      <c r="E10" s="76"/>
      <c r="F10" s="77">
        <v>0</v>
      </c>
      <c r="G10" s="78"/>
      <c r="H10" s="241">
        <v>50325</v>
      </c>
      <c r="I10" s="78"/>
      <c r="J10" s="79">
        <v>0</v>
      </c>
      <c r="K10" s="52"/>
      <c r="L10" s="79">
        <v>2600</v>
      </c>
      <c r="M10" s="75"/>
      <c r="N10" s="80">
        <v>1952</v>
      </c>
      <c r="O10" s="78"/>
      <c r="P10" s="80">
        <v>750</v>
      </c>
      <c r="Q10" s="80">
        <v>568</v>
      </c>
      <c r="R10" s="80">
        <v>1000</v>
      </c>
      <c r="S10" s="81"/>
      <c r="T10" s="80">
        <v>1302</v>
      </c>
      <c r="U10" s="78"/>
      <c r="V10" s="82">
        <v>1045.08</v>
      </c>
      <c r="W10" s="81"/>
      <c r="X10" s="82">
        <v>3674.66</v>
      </c>
      <c r="Y10" s="81"/>
      <c r="Z10" s="82">
        <v>976</v>
      </c>
      <c r="AA10" s="81"/>
      <c r="AB10" s="82">
        <v>806</v>
      </c>
      <c r="AC10" s="81"/>
      <c r="AD10" s="83">
        <v>1080</v>
      </c>
      <c r="AE10" s="81"/>
      <c r="AF10" s="82">
        <v>746.41</v>
      </c>
      <c r="AG10" s="118"/>
      <c r="AH10" s="219" t="s">
        <v>9</v>
      </c>
      <c r="AI10" s="220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46"/>
    </row>
    <row r="11" spans="1:64" s="94" customFormat="1" ht="0.75" customHeight="1" thickBot="1" x14ac:dyDescent="0.35">
      <c r="A11" s="84"/>
      <c r="B11" s="84"/>
      <c r="C11" s="85" t="s">
        <v>10</v>
      </c>
      <c r="D11" s="84"/>
      <c r="E11" s="84"/>
      <c r="F11" s="84"/>
      <c r="G11" s="69"/>
      <c r="H11" s="84"/>
      <c r="I11" s="69"/>
      <c r="J11" s="86"/>
      <c r="K11" s="87"/>
      <c r="L11" s="87"/>
      <c r="M11" s="84"/>
      <c r="N11" s="88">
        <v>0</v>
      </c>
      <c r="O11" s="69"/>
      <c r="P11" s="88">
        <v>0</v>
      </c>
      <c r="Q11" s="88">
        <v>0</v>
      </c>
      <c r="R11" s="88">
        <v>0</v>
      </c>
      <c r="S11" s="89"/>
      <c r="T11" s="90">
        <v>0</v>
      </c>
      <c r="U11" s="69"/>
      <c r="V11" s="90">
        <v>0</v>
      </c>
      <c r="W11" s="89"/>
      <c r="X11" s="90">
        <v>0</v>
      </c>
      <c r="Y11" s="89"/>
      <c r="Z11" s="90">
        <v>0</v>
      </c>
      <c r="AA11" s="89"/>
      <c r="AB11" s="90">
        <v>0</v>
      </c>
      <c r="AC11" s="89"/>
      <c r="AD11" s="91">
        <v>0</v>
      </c>
      <c r="AE11" s="89"/>
      <c r="AF11" s="90">
        <v>0</v>
      </c>
      <c r="AG11" s="92"/>
      <c r="AH11" s="93">
        <v>0</v>
      </c>
      <c r="AI11" s="74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68"/>
    </row>
    <row r="12" spans="1:64" s="61" customFormat="1" ht="18.75" customHeight="1" x14ac:dyDescent="0.3">
      <c r="A12" s="75"/>
      <c r="B12" s="75" t="s">
        <v>28</v>
      </c>
      <c r="C12" s="75"/>
      <c r="D12" s="75"/>
      <c r="E12" s="95"/>
      <c r="F12" s="254">
        <f>SUM(F6:F10)</f>
        <v>419000</v>
      </c>
      <c r="G12" s="232"/>
      <c r="H12" s="254">
        <f>SUM(H6:H10)</f>
        <v>421589.51</v>
      </c>
      <c r="I12" s="232"/>
      <c r="J12" s="231">
        <f>SUM(J6:J10)</f>
        <v>338750</v>
      </c>
      <c r="K12" s="153"/>
      <c r="L12" s="96">
        <f>SUM(L6:L10)</f>
        <v>44627</v>
      </c>
      <c r="M12" s="95"/>
      <c r="N12" s="96">
        <f>SUM(N6:N10)</f>
        <v>47981</v>
      </c>
      <c r="O12" s="97"/>
      <c r="P12" s="96" t="e">
        <f>P6+#REF!+#REF!+#REF!+#REF!+P10+P11</f>
        <v>#REF!</v>
      </c>
      <c r="Q12" s="96" t="e">
        <f>Q6+#REF!+#REF!+#REF!+#REF!+Q10+Q11</f>
        <v>#REF!</v>
      </c>
      <c r="R12" s="96" t="e">
        <f>R6+#REF!+#REF!+#REF!+#REF!+R10+R11</f>
        <v>#REF!</v>
      </c>
      <c r="S12" s="81"/>
      <c r="T12" s="98" t="e">
        <f>T6+#REF!+#REF!+T10+#REF!</f>
        <v>#REF!</v>
      </c>
      <c r="U12" s="78"/>
      <c r="V12" s="98">
        <f>SUM(V6:V11)</f>
        <v>39750.080000000002</v>
      </c>
      <c r="W12" s="81"/>
      <c r="X12" s="98">
        <f>SUM(X6:X11)</f>
        <v>39863.660000000003</v>
      </c>
      <c r="Y12" s="81"/>
      <c r="Z12" s="98">
        <f>SUM(Z6:Z11)</f>
        <v>32231</v>
      </c>
      <c r="AA12" s="81"/>
      <c r="AB12" s="98">
        <f>SUM(AB6:AB11)</f>
        <v>32733.5</v>
      </c>
      <c r="AC12" s="81"/>
      <c r="AD12" s="98">
        <f>SUM(AD6:AD11)</f>
        <v>30175</v>
      </c>
      <c r="AE12" s="81"/>
      <c r="AF12" s="99" t="e">
        <f>ROUND(AF6+SUM(#REF!)+SUM(AF8:AF11),5)</f>
        <v>#REF!</v>
      </c>
      <c r="AG12" s="58"/>
      <c r="AH12" s="58">
        <f>SUM(AH6:AH11)</f>
        <v>27120.3</v>
      </c>
      <c r="AI12" s="100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46"/>
    </row>
    <row r="13" spans="1:64" s="61" customFormat="1" ht="10" customHeight="1" x14ac:dyDescent="0.3">
      <c r="A13" s="49"/>
      <c r="B13" s="49"/>
      <c r="C13" s="49"/>
      <c r="D13" s="49"/>
      <c r="E13" s="49"/>
      <c r="F13" s="233"/>
      <c r="G13" s="234"/>
      <c r="H13" s="233"/>
      <c r="I13" s="234"/>
      <c r="J13" s="235"/>
      <c r="K13" s="102"/>
      <c r="L13" s="102"/>
      <c r="M13" s="49"/>
      <c r="N13" s="103"/>
      <c r="O13" s="51"/>
      <c r="P13" s="103"/>
      <c r="Q13" s="103"/>
      <c r="R13" s="103"/>
      <c r="S13" s="54"/>
      <c r="T13" s="103"/>
      <c r="U13" s="51"/>
      <c r="V13" s="103"/>
      <c r="W13" s="54"/>
      <c r="X13" s="103"/>
      <c r="Y13" s="54"/>
      <c r="Z13" s="103"/>
      <c r="AA13" s="54"/>
      <c r="AB13" s="103"/>
      <c r="AC13" s="54"/>
      <c r="AD13" s="103"/>
      <c r="AE13" s="54"/>
      <c r="AF13" s="63"/>
      <c r="AG13" s="58"/>
      <c r="AH13" s="58"/>
      <c r="AI13" s="100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46"/>
    </row>
    <row r="14" spans="1:64" s="48" customFormat="1" ht="15" x14ac:dyDescent="0.3">
      <c r="A14" s="104"/>
      <c r="B14" s="105" t="s">
        <v>29</v>
      </c>
      <c r="C14" s="104"/>
      <c r="D14" s="104"/>
      <c r="E14" s="104"/>
      <c r="F14" s="104"/>
      <c r="G14" s="104"/>
      <c r="H14" s="104"/>
      <c r="I14" s="104"/>
      <c r="J14" s="104"/>
      <c r="K14" s="102"/>
      <c r="L14" s="104"/>
      <c r="M14" s="104"/>
      <c r="N14" s="106"/>
      <c r="O14" s="104"/>
      <c r="P14" s="106"/>
      <c r="Q14" s="106"/>
      <c r="R14" s="106"/>
      <c r="S14" s="107"/>
      <c r="T14" s="106"/>
      <c r="U14" s="104"/>
      <c r="V14" s="108"/>
      <c r="W14" s="107"/>
      <c r="X14" s="108"/>
      <c r="Y14" s="107"/>
      <c r="Z14" s="108"/>
      <c r="AA14" s="107"/>
      <c r="AB14" s="108"/>
      <c r="AC14" s="107"/>
      <c r="AD14" s="109"/>
      <c r="AE14" s="107"/>
      <c r="AF14" s="108"/>
      <c r="AG14" s="46"/>
      <c r="AH14" s="110"/>
      <c r="AI14" s="111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248"/>
    </row>
    <row r="15" spans="1:64" s="68" customFormat="1" ht="20.149999999999999" customHeight="1" x14ac:dyDescent="0.3">
      <c r="A15" s="51"/>
      <c r="B15" s="51"/>
      <c r="C15" s="51" t="s">
        <v>35</v>
      </c>
      <c r="D15" s="51"/>
      <c r="E15" s="51"/>
      <c r="F15" s="62">
        <v>157000</v>
      </c>
      <c r="G15" s="51"/>
      <c r="H15" s="255">
        <v>87173.21</v>
      </c>
      <c r="I15" s="51"/>
      <c r="J15" s="52">
        <v>100000</v>
      </c>
      <c r="K15" s="52"/>
      <c r="L15" s="113">
        <v>168.33</v>
      </c>
      <c r="M15" s="51"/>
      <c r="N15" s="71">
        <v>112432</v>
      </c>
      <c r="O15" s="51"/>
      <c r="P15" s="71">
        <v>121000</v>
      </c>
      <c r="Q15" s="71">
        <v>121017</v>
      </c>
      <c r="R15" s="71">
        <v>122000</v>
      </c>
      <c r="S15" s="63"/>
      <c r="T15" s="71">
        <v>166116</v>
      </c>
      <c r="U15" s="51"/>
      <c r="V15" s="55">
        <v>117035</v>
      </c>
      <c r="W15" s="63"/>
      <c r="X15" s="55">
        <v>89727</v>
      </c>
      <c r="Y15" s="63"/>
      <c r="Z15" s="55">
        <v>80385</v>
      </c>
      <c r="AA15" s="63"/>
      <c r="AB15" s="114">
        <v>92557.55</v>
      </c>
      <c r="AC15" s="63"/>
      <c r="AD15" s="115">
        <v>63929.56</v>
      </c>
      <c r="AE15" s="63"/>
      <c r="AF15" s="55">
        <v>42388.08</v>
      </c>
      <c r="AG15" s="55"/>
      <c r="AH15" s="66"/>
      <c r="AI15" s="67"/>
      <c r="AM15" s="267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</row>
    <row r="16" spans="1:64" s="68" customFormat="1" ht="20.149999999999999" customHeight="1" x14ac:dyDescent="0.3">
      <c r="A16" s="51"/>
      <c r="B16" s="51"/>
      <c r="C16" s="51" t="s">
        <v>36</v>
      </c>
      <c r="D16" s="51"/>
      <c r="E16" s="51"/>
      <c r="F16" s="62">
        <v>140000</v>
      </c>
      <c r="G16" s="51"/>
      <c r="H16" s="256">
        <v>144236.73000000001</v>
      </c>
      <c r="I16" s="51"/>
      <c r="J16" s="52">
        <v>115000</v>
      </c>
      <c r="K16" s="52"/>
      <c r="L16" s="113">
        <v>4438.82</v>
      </c>
      <c r="M16" s="51"/>
      <c r="N16" s="53">
        <v>125618</v>
      </c>
      <c r="O16" s="51"/>
      <c r="P16" s="53">
        <v>102000</v>
      </c>
      <c r="Q16" s="53">
        <v>104115</v>
      </c>
      <c r="R16" s="53">
        <v>100000</v>
      </c>
      <c r="S16" s="63"/>
      <c r="T16" s="53">
        <v>100306</v>
      </c>
      <c r="U16" s="51"/>
      <c r="V16" s="55">
        <v>104244</v>
      </c>
      <c r="W16" s="63"/>
      <c r="X16" s="55">
        <v>87693</v>
      </c>
      <c r="Y16" s="63"/>
      <c r="Z16" s="55">
        <v>70010</v>
      </c>
      <c r="AA16" s="63"/>
      <c r="AB16" s="114">
        <v>68696.84</v>
      </c>
      <c r="AC16" s="63"/>
      <c r="AD16" s="115">
        <v>69011.100000000006</v>
      </c>
      <c r="AE16" s="63"/>
      <c r="AF16" s="55">
        <v>54035.18</v>
      </c>
      <c r="AG16" s="55"/>
      <c r="AH16" s="66"/>
      <c r="AI16" s="67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</row>
    <row r="17" spans="1:64" s="61" customFormat="1" ht="20.149999999999999" customHeight="1" x14ac:dyDescent="0.3">
      <c r="A17" s="51"/>
      <c r="B17" s="51"/>
      <c r="C17" s="51" t="s">
        <v>12</v>
      </c>
      <c r="D17" s="51"/>
      <c r="F17" s="151">
        <v>63100</v>
      </c>
      <c r="G17" s="102"/>
      <c r="H17" s="257">
        <v>61245.32</v>
      </c>
      <c r="I17" s="102"/>
      <c r="J17" s="113">
        <v>59540</v>
      </c>
      <c r="K17" s="113"/>
      <c r="L17" s="113">
        <v>53701</v>
      </c>
      <c r="M17" s="102"/>
      <c r="N17" s="88">
        <v>61634</v>
      </c>
      <c r="O17" s="102"/>
      <c r="P17" s="88">
        <v>56672</v>
      </c>
      <c r="Q17" s="88">
        <v>55660</v>
      </c>
      <c r="R17" s="88">
        <v>55322</v>
      </c>
      <c r="S17" s="181"/>
      <c r="T17" s="88">
        <v>54660</v>
      </c>
      <c r="U17" s="102"/>
      <c r="V17" s="88">
        <v>53652</v>
      </c>
      <c r="W17" s="129"/>
      <c r="X17" s="66">
        <v>54864</v>
      </c>
      <c r="Y17" s="129"/>
      <c r="Z17" s="66">
        <v>54631</v>
      </c>
      <c r="AA17" s="129"/>
      <c r="AB17" s="182">
        <v>47200</v>
      </c>
      <c r="AC17" s="129"/>
      <c r="AD17" s="183">
        <v>41112</v>
      </c>
      <c r="AE17" s="129"/>
      <c r="AF17" s="66">
        <v>38503.980000000003</v>
      </c>
      <c r="AG17" s="58"/>
      <c r="AH17" s="58">
        <v>35016.980000000003</v>
      </c>
      <c r="AI17" s="116"/>
      <c r="AM17" s="267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46"/>
    </row>
    <row r="18" spans="1:64" s="61" customFormat="1" ht="20.149999999999999" customHeight="1" x14ac:dyDescent="0.3">
      <c r="A18" s="51"/>
      <c r="B18" s="51"/>
      <c r="C18" s="51" t="s">
        <v>13</v>
      </c>
      <c r="D18" s="51"/>
      <c r="F18" s="151">
        <v>3300</v>
      </c>
      <c r="G18" s="102"/>
      <c r="H18" s="257">
        <v>3435</v>
      </c>
      <c r="I18" s="102"/>
      <c r="J18" s="113">
        <v>3000</v>
      </c>
      <c r="K18" s="113"/>
      <c r="L18" s="113">
        <v>661</v>
      </c>
      <c r="M18" s="101"/>
      <c r="N18" s="88">
        <v>2360</v>
      </c>
      <c r="O18" s="102"/>
      <c r="P18" s="88">
        <v>3000</v>
      </c>
      <c r="Q18" s="88">
        <v>2851</v>
      </c>
      <c r="R18" s="88">
        <v>3000</v>
      </c>
      <c r="S18" s="129"/>
      <c r="T18" s="88">
        <v>3663</v>
      </c>
      <c r="U18" s="102"/>
      <c r="V18" s="66">
        <v>3480</v>
      </c>
      <c r="W18" s="129"/>
      <c r="X18" s="66">
        <v>4025</v>
      </c>
      <c r="Y18" s="184"/>
      <c r="Z18" s="66">
        <v>3457</v>
      </c>
      <c r="AA18" s="129"/>
      <c r="AB18" s="182">
        <v>2210.7199999999998</v>
      </c>
      <c r="AC18" s="129"/>
      <c r="AD18" s="183">
        <v>2295</v>
      </c>
      <c r="AE18" s="129"/>
      <c r="AF18" s="66">
        <v>2789.27</v>
      </c>
      <c r="AG18" s="58"/>
      <c r="AH18" s="118">
        <v>5212.84</v>
      </c>
      <c r="AI18" s="116"/>
      <c r="AM18" s="267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46"/>
    </row>
    <row r="19" spans="1:64" s="61" customFormat="1" ht="20.149999999999999" customHeight="1" x14ac:dyDescent="0.3">
      <c r="A19" s="51"/>
      <c r="B19" s="51"/>
      <c r="C19" s="51" t="s">
        <v>16</v>
      </c>
      <c r="E19" s="51"/>
      <c r="F19" s="62">
        <v>1400</v>
      </c>
      <c r="G19" s="51"/>
      <c r="H19" s="255">
        <v>1000</v>
      </c>
      <c r="I19" s="51"/>
      <c r="J19" s="113">
        <v>759</v>
      </c>
      <c r="K19" s="113"/>
      <c r="L19" s="113">
        <v>760</v>
      </c>
      <c r="M19" s="49"/>
      <c r="N19" s="53">
        <v>760</v>
      </c>
      <c r="O19" s="51"/>
      <c r="P19" s="53">
        <v>750</v>
      </c>
      <c r="Q19" s="53">
        <v>750</v>
      </c>
      <c r="R19" s="53">
        <v>750</v>
      </c>
      <c r="S19" s="54"/>
      <c r="T19" s="53">
        <v>750</v>
      </c>
      <c r="U19" s="51"/>
      <c r="V19" s="55">
        <v>750</v>
      </c>
      <c r="W19" s="54"/>
      <c r="X19" s="55">
        <v>700</v>
      </c>
      <c r="Y19" s="54"/>
      <c r="Z19" s="55">
        <v>700</v>
      </c>
      <c r="AA19" s="54"/>
      <c r="AB19" s="58">
        <v>700</v>
      </c>
      <c r="AC19" s="54"/>
      <c r="AD19" s="120">
        <v>700</v>
      </c>
      <c r="AE19" s="54"/>
      <c r="AF19" s="55">
        <v>1225</v>
      </c>
      <c r="AG19" s="58"/>
      <c r="AH19" s="58">
        <v>650</v>
      </c>
      <c r="AI19" s="11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46"/>
    </row>
    <row r="20" spans="1:64" s="61" customFormat="1" ht="21.65" customHeight="1" x14ac:dyDescent="0.3">
      <c r="A20" s="51"/>
      <c r="B20" s="51"/>
      <c r="C20" s="69" t="s">
        <v>23</v>
      </c>
      <c r="E20" s="51"/>
      <c r="F20" s="62">
        <v>7250</v>
      </c>
      <c r="G20" s="51"/>
      <c r="H20" s="255">
        <v>3789</v>
      </c>
      <c r="I20" s="51"/>
      <c r="J20" s="113">
        <v>3780</v>
      </c>
      <c r="K20" s="113"/>
      <c r="L20" s="113">
        <v>3132</v>
      </c>
      <c r="M20" s="49"/>
      <c r="N20" s="53">
        <v>8153</v>
      </c>
      <c r="O20" s="51"/>
      <c r="P20" s="53">
        <v>8264</v>
      </c>
      <c r="Q20" s="53">
        <v>3859</v>
      </c>
      <c r="R20" s="53">
        <v>2500</v>
      </c>
      <c r="S20" s="54"/>
      <c r="T20" s="53">
        <v>3904</v>
      </c>
      <c r="U20" s="51"/>
      <c r="V20" s="117">
        <v>4154</v>
      </c>
      <c r="W20" s="54"/>
      <c r="X20" s="55">
        <v>3675</v>
      </c>
      <c r="Y20" s="54"/>
      <c r="Z20" s="55">
        <v>3500</v>
      </c>
      <c r="AA20" s="54"/>
      <c r="AB20" s="58">
        <v>8013.97</v>
      </c>
      <c r="AC20" s="54"/>
      <c r="AD20" s="120">
        <v>3500</v>
      </c>
      <c r="AE20" s="54"/>
      <c r="AF20" s="55">
        <f>95+3500</f>
        <v>3595</v>
      </c>
      <c r="AG20" s="58"/>
      <c r="AH20" s="58">
        <v>3500</v>
      </c>
      <c r="AI20" s="123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46"/>
    </row>
    <row r="21" spans="1:64" s="61" customFormat="1" ht="20.149999999999999" customHeight="1" x14ac:dyDescent="0.3">
      <c r="A21" s="51"/>
      <c r="B21" s="51"/>
      <c r="C21" s="51" t="s">
        <v>51</v>
      </c>
      <c r="E21" s="51"/>
      <c r="F21" s="62">
        <v>25000</v>
      </c>
      <c r="G21" s="51"/>
      <c r="H21" s="255">
        <v>4802.71</v>
      </c>
      <c r="I21" s="51"/>
      <c r="J21" s="113">
        <v>5200</v>
      </c>
      <c r="K21" s="113"/>
      <c r="L21" s="113">
        <v>165</v>
      </c>
      <c r="M21" s="49"/>
      <c r="N21" s="53">
        <v>4372</v>
      </c>
      <c r="O21" s="51"/>
      <c r="P21" s="53">
        <v>5368</v>
      </c>
      <c r="Q21" s="53">
        <v>1033</v>
      </c>
      <c r="R21" s="53">
        <v>500</v>
      </c>
      <c r="S21" s="54"/>
      <c r="T21" s="53">
        <v>2761</v>
      </c>
      <c r="U21" s="51"/>
      <c r="V21" s="55">
        <v>965</v>
      </c>
      <c r="W21" s="54"/>
      <c r="X21" s="55">
        <v>3833.19</v>
      </c>
      <c r="Y21" s="54"/>
      <c r="Z21" s="55">
        <v>0</v>
      </c>
      <c r="AA21" s="54"/>
      <c r="AB21" s="58">
        <v>3850.31</v>
      </c>
      <c r="AC21" s="54"/>
      <c r="AD21" s="120">
        <v>44.95</v>
      </c>
      <c r="AE21" s="54"/>
      <c r="AF21" s="55">
        <v>2420.62</v>
      </c>
      <c r="AG21" s="58"/>
      <c r="AH21" s="58">
        <v>1394.99</v>
      </c>
      <c r="AI21" s="124"/>
      <c r="AM21" s="269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46"/>
    </row>
    <row r="22" spans="1:64" s="68" customFormat="1" ht="20.149999999999999" customHeight="1" x14ac:dyDescent="0.3">
      <c r="A22" s="51"/>
      <c r="B22" s="51"/>
      <c r="C22" s="242" t="s">
        <v>71</v>
      </c>
      <c r="D22" s="242"/>
      <c r="E22" s="242"/>
      <c r="F22" s="62">
        <v>1200</v>
      </c>
      <c r="G22" s="147"/>
      <c r="H22" s="148">
        <v>1475.67</v>
      </c>
      <c r="I22" s="147"/>
      <c r="J22" s="149">
        <v>600</v>
      </c>
      <c r="K22" s="149"/>
      <c r="L22" s="149">
        <v>566</v>
      </c>
      <c r="M22" s="147"/>
      <c r="N22" s="53">
        <v>590</v>
      </c>
      <c r="O22" s="147"/>
      <c r="P22" s="53">
        <v>600</v>
      </c>
      <c r="Q22" s="53">
        <v>537</v>
      </c>
      <c r="R22" s="53">
        <v>1000</v>
      </c>
      <c r="S22" s="215"/>
      <c r="T22" s="53">
        <v>463</v>
      </c>
      <c r="U22" s="147"/>
      <c r="V22" s="55">
        <v>1030.5899999999999</v>
      </c>
      <c r="W22" s="215"/>
      <c r="X22" s="55">
        <v>871</v>
      </c>
      <c r="Y22" s="215"/>
      <c r="Z22" s="55">
        <v>845</v>
      </c>
      <c r="AA22" s="215"/>
      <c r="AB22" s="114">
        <v>569.15</v>
      </c>
      <c r="AC22" s="215"/>
      <c r="AD22" s="150">
        <v>3423</v>
      </c>
      <c r="AE22" s="215"/>
      <c r="AF22" s="55">
        <v>1303.07</v>
      </c>
      <c r="AG22" s="55"/>
      <c r="AH22" s="55">
        <v>1653.24</v>
      </c>
      <c r="AI22" s="73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</row>
    <row r="23" spans="1:64" s="61" customFormat="1" ht="20.149999999999999" customHeight="1" x14ac:dyDescent="0.3">
      <c r="A23" s="49"/>
      <c r="B23" s="49"/>
      <c r="C23" s="49" t="s">
        <v>14</v>
      </c>
      <c r="E23" s="49"/>
      <c r="F23" s="50">
        <v>100</v>
      </c>
      <c r="G23" s="51"/>
      <c r="H23" s="258">
        <v>0</v>
      </c>
      <c r="I23" s="51"/>
      <c r="J23" s="113">
        <v>100</v>
      </c>
      <c r="K23" s="113"/>
      <c r="L23" s="113">
        <v>0</v>
      </c>
      <c r="M23" s="49"/>
      <c r="N23" s="53">
        <v>490</v>
      </c>
      <c r="O23" s="51"/>
      <c r="P23" s="53">
        <v>500</v>
      </c>
      <c r="Q23" s="53">
        <v>37</v>
      </c>
      <c r="R23" s="53">
        <v>0</v>
      </c>
      <c r="S23" s="54"/>
      <c r="T23" s="53">
        <v>490</v>
      </c>
      <c r="U23" s="51"/>
      <c r="V23" s="55">
        <v>0</v>
      </c>
      <c r="W23" s="54"/>
      <c r="X23" s="55">
        <v>1893</v>
      </c>
      <c r="Y23" s="54"/>
      <c r="Z23" s="55">
        <v>0</v>
      </c>
      <c r="AA23" s="54"/>
      <c r="AB23" s="55">
        <v>0</v>
      </c>
      <c r="AC23" s="54"/>
      <c r="AD23" s="57">
        <v>316.45999999999998</v>
      </c>
      <c r="AE23" s="54"/>
      <c r="AF23" s="55">
        <v>0</v>
      </c>
      <c r="AG23" s="58"/>
      <c r="AH23" s="58">
        <v>0</v>
      </c>
      <c r="AI23" s="11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46"/>
    </row>
    <row r="24" spans="1:64" s="61" customFormat="1" ht="20.149999999999999" customHeight="1" x14ac:dyDescent="0.3">
      <c r="A24" s="49"/>
      <c r="B24" s="49"/>
      <c r="C24" s="49" t="s">
        <v>15</v>
      </c>
      <c r="E24" s="49"/>
      <c r="F24" s="50">
        <v>350</v>
      </c>
      <c r="G24" s="51"/>
      <c r="H24" s="258">
        <v>313.58</v>
      </c>
      <c r="I24" s="51"/>
      <c r="J24" s="113">
        <v>400</v>
      </c>
      <c r="K24" s="113"/>
      <c r="L24" s="113">
        <v>340</v>
      </c>
      <c r="M24" s="49"/>
      <c r="N24" s="53">
        <v>365</v>
      </c>
      <c r="O24" s="51"/>
      <c r="P24" s="53">
        <v>400</v>
      </c>
      <c r="Q24" s="53">
        <v>347</v>
      </c>
      <c r="R24" s="53">
        <v>500</v>
      </c>
      <c r="S24" s="54"/>
      <c r="T24" s="53">
        <v>212</v>
      </c>
      <c r="U24" s="51"/>
      <c r="V24" s="55">
        <v>261</v>
      </c>
      <c r="W24" s="54"/>
      <c r="X24" s="55">
        <v>257</v>
      </c>
      <c r="Y24" s="54"/>
      <c r="Z24" s="55">
        <v>201</v>
      </c>
      <c r="AA24" s="54"/>
      <c r="AB24" s="55">
        <v>271.77999999999997</v>
      </c>
      <c r="AC24" s="54"/>
      <c r="AD24" s="120">
        <v>268</v>
      </c>
      <c r="AE24" s="54"/>
      <c r="AF24" s="55">
        <v>292.75</v>
      </c>
      <c r="AG24" s="58"/>
      <c r="AH24" s="58">
        <v>381.6</v>
      </c>
      <c r="AI24" s="11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46"/>
    </row>
    <row r="25" spans="1:64" s="68" customFormat="1" ht="20.149999999999999" customHeight="1" x14ac:dyDescent="0.3">
      <c r="A25" s="51"/>
      <c r="B25" s="51"/>
      <c r="C25" s="51" t="s">
        <v>49</v>
      </c>
      <c r="E25" s="69"/>
      <c r="F25" s="70">
        <v>650</v>
      </c>
      <c r="G25" s="69"/>
      <c r="H25" s="256">
        <v>621.54</v>
      </c>
      <c r="I25" s="69"/>
      <c r="J25" s="122">
        <v>200</v>
      </c>
      <c r="K25" s="122"/>
      <c r="L25" s="122">
        <v>92</v>
      </c>
      <c r="M25" s="69"/>
      <c r="N25" s="53">
        <v>530</v>
      </c>
      <c r="O25" s="69"/>
      <c r="P25" s="53">
        <v>250</v>
      </c>
      <c r="Q25" s="53">
        <v>324</v>
      </c>
      <c r="R25" s="53">
        <v>250</v>
      </c>
      <c r="S25" s="119"/>
      <c r="T25" s="53">
        <v>290</v>
      </c>
      <c r="U25" s="69"/>
      <c r="V25" s="53">
        <v>432</v>
      </c>
      <c r="W25" s="119"/>
      <c r="X25" s="53">
        <v>911</v>
      </c>
      <c r="Y25" s="119"/>
      <c r="Z25" s="53">
        <v>440</v>
      </c>
      <c r="AA25" s="119"/>
      <c r="AB25" s="53">
        <v>1130.1600000000001</v>
      </c>
      <c r="AC25" s="119"/>
      <c r="AD25" s="120">
        <v>773</v>
      </c>
      <c r="AE25" s="119"/>
      <c r="AF25" s="53">
        <v>656.76</v>
      </c>
      <c r="AG25" s="53"/>
      <c r="AH25" s="53">
        <v>637.07000000000005</v>
      </c>
      <c r="AI25" s="11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</row>
    <row r="26" spans="1:64" s="61" customFormat="1" ht="19.5" customHeight="1" x14ac:dyDescent="0.3">
      <c r="A26" s="51"/>
      <c r="B26" s="51"/>
      <c r="C26" s="51" t="s">
        <v>52</v>
      </c>
      <c r="E26" s="51"/>
      <c r="F26" s="62">
        <v>2500</v>
      </c>
      <c r="G26" s="51"/>
      <c r="H26" s="255">
        <v>1987</v>
      </c>
      <c r="I26" s="51"/>
      <c r="J26" s="113">
        <v>1922</v>
      </c>
      <c r="K26" s="113"/>
      <c r="L26" s="113">
        <v>1922</v>
      </c>
      <c r="M26" s="49"/>
      <c r="N26" s="53">
        <v>1885</v>
      </c>
      <c r="O26" s="51"/>
      <c r="P26" s="53">
        <v>1900</v>
      </c>
      <c r="Q26" s="53">
        <v>1873</v>
      </c>
      <c r="R26" s="53">
        <v>2000</v>
      </c>
      <c r="S26" s="54"/>
      <c r="T26" s="53">
        <v>1861</v>
      </c>
      <c r="U26" s="51"/>
      <c r="V26" s="55">
        <v>1785</v>
      </c>
      <c r="W26" s="54"/>
      <c r="X26" s="55">
        <v>1785</v>
      </c>
      <c r="Y26" s="54"/>
      <c r="Z26" s="55">
        <v>1785</v>
      </c>
      <c r="AA26" s="54"/>
      <c r="AB26" s="58">
        <v>1818</v>
      </c>
      <c r="AC26" s="54"/>
      <c r="AD26" s="120">
        <v>1739</v>
      </c>
      <c r="AE26" s="54"/>
      <c r="AF26" s="55">
        <v>1689</v>
      </c>
      <c r="AG26" s="58"/>
      <c r="AH26" s="58">
        <v>1951</v>
      </c>
      <c r="AI26" s="125"/>
      <c r="AM26" s="267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46"/>
    </row>
    <row r="27" spans="1:64" s="61" customFormat="1" ht="23.25" customHeight="1" x14ac:dyDescent="0.3">
      <c r="A27" s="51"/>
      <c r="B27" s="51"/>
      <c r="C27" s="51" t="s">
        <v>39</v>
      </c>
      <c r="E27" s="51"/>
      <c r="F27" s="62">
        <v>10000</v>
      </c>
      <c r="G27" s="51"/>
      <c r="H27" s="255">
        <v>11905.3</v>
      </c>
      <c r="I27" s="51"/>
      <c r="J27" s="113">
        <v>7000</v>
      </c>
      <c r="K27" s="113"/>
      <c r="L27" s="113">
        <v>3229.72</v>
      </c>
      <c r="M27" s="49"/>
      <c r="N27" s="53">
        <v>9338</v>
      </c>
      <c r="O27" s="51"/>
      <c r="P27" s="53">
        <v>7000</v>
      </c>
      <c r="Q27" s="53">
        <v>7012</v>
      </c>
      <c r="R27" s="53">
        <v>6000</v>
      </c>
      <c r="S27" s="54"/>
      <c r="T27" s="53">
        <v>10100</v>
      </c>
      <c r="U27" s="51"/>
      <c r="V27" s="55">
        <v>6614</v>
      </c>
      <c r="W27" s="54"/>
      <c r="X27" s="55">
        <v>7263</v>
      </c>
      <c r="Y27" s="54"/>
      <c r="Z27" s="55">
        <v>6295</v>
      </c>
      <c r="AA27" s="54"/>
      <c r="AB27" s="58">
        <v>6152.87</v>
      </c>
      <c r="AC27" s="54"/>
      <c r="AD27" s="120">
        <v>4667</v>
      </c>
      <c r="AE27" s="54"/>
      <c r="AF27" s="55">
        <v>5071.26</v>
      </c>
      <c r="AG27" s="58"/>
      <c r="AH27" s="58">
        <v>4637.66</v>
      </c>
      <c r="AI27" s="116"/>
      <c r="AM27" s="267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46"/>
    </row>
    <row r="28" spans="1:64" s="68" customFormat="1" ht="20.149999999999999" customHeight="1" x14ac:dyDescent="0.3">
      <c r="A28" s="51"/>
      <c r="B28" s="51"/>
      <c r="C28" s="51" t="s">
        <v>11</v>
      </c>
      <c r="E28" s="51"/>
      <c r="F28" s="62">
        <v>2000</v>
      </c>
      <c r="G28" s="51"/>
      <c r="H28" s="255">
        <v>2838.85</v>
      </c>
      <c r="I28" s="51"/>
      <c r="J28" s="113">
        <v>2000</v>
      </c>
      <c r="K28" s="113"/>
      <c r="L28" s="113">
        <v>513</v>
      </c>
      <c r="M28" s="51"/>
      <c r="N28" s="53">
        <v>1219</v>
      </c>
      <c r="O28" s="51"/>
      <c r="P28" s="53">
        <v>3000</v>
      </c>
      <c r="Q28" s="53">
        <v>1826</v>
      </c>
      <c r="R28" s="53">
        <v>1000</v>
      </c>
      <c r="S28" s="63"/>
      <c r="T28" s="71">
        <v>2022</v>
      </c>
      <c r="U28" s="51"/>
      <c r="V28" s="55">
        <v>6123</v>
      </c>
      <c r="W28" s="63"/>
      <c r="X28" s="55">
        <v>2342</v>
      </c>
      <c r="Y28" s="63"/>
      <c r="Z28" s="55">
        <v>2411</v>
      </c>
      <c r="AA28" s="63"/>
      <c r="AB28" s="114">
        <v>72.86</v>
      </c>
      <c r="AC28" s="63"/>
      <c r="AD28" s="115">
        <v>950</v>
      </c>
      <c r="AE28" s="63"/>
      <c r="AF28" s="55">
        <v>200</v>
      </c>
      <c r="AG28" s="55"/>
      <c r="AH28" s="55">
        <v>1826.4</v>
      </c>
      <c r="AI28" s="11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68" customFormat="1" ht="20.149999999999999" customHeight="1" x14ac:dyDescent="0.3">
      <c r="A29" s="51"/>
      <c r="B29" s="51"/>
      <c r="C29" s="51" t="s">
        <v>65</v>
      </c>
      <c r="E29" s="51"/>
      <c r="F29" s="62">
        <v>3700</v>
      </c>
      <c r="G29" s="51"/>
      <c r="H29" s="255">
        <v>5887.06</v>
      </c>
      <c r="I29" s="51"/>
      <c r="J29" s="113">
        <v>3000</v>
      </c>
      <c r="K29" s="113"/>
      <c r="L29" s="113">
        <v>1479</v>
      </c>
      <c r="M29" s="51"/>
      <c r="N29" s="53">
        <v>3291</v>
      </c>
      <c r="O29" s="51"/>
      <c r="P29" s="53">
        <v>4000</v>
      </c>
      <c r="Q29" s="53">
        <v>3374</v>
      </c>
      <c r="R29" s="53">
        <v>3000</v>
      </c>
      <c r="S29" s="63"/>
      <c r="T29" s="53">
        <v>4345</v>
      </c>
      <c r="U29" s="51"/>
      <c r="V29" s="55">
        <v>2364</v>
      </c>
      <c r="W29" s="63"/>
      <c r="X29" s="55">
        <v>4440</v>
      </c>
      <c r="Y29" s="63"/>
      <c r="Z29" s="55">
        <v>4933</v>
      </c>
      <c r="AA29" s="63"/>
      <c r="AB29" s="114">
        <v>4213.2299999999996</v>
      </c>
      <c r="AC29" s="63"/>
      <c r="AD29" s="115">
        <v>5528</v>
      </c>
      <c r="AE29" s="63"/>
      <c r="AF29" s="55">
        <v>4070.46</v>
      </c>
      <c r="AG29" s="55"/>
      <c r="AH29" s="55">
        <v>2166.6799999999998</v>
      </c>
      <c r="AI29" s="11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</row>
    <row r="30" spans="1:64" s="61" customFormat="1" ht="20.149999999999999" customHeight="1" thickBot="1" x14ac:dyDescent="0.35">
      <c r="A30" s="101"/>
      <c r="B30" s="101"/>
      <c r="C30" s="101" t="s">
        <v>17</v>
      </c>
      <c r="E30" s="101"/>
      <c r="F30" s="127">
        <v>500</v>
      </c>
      <c r="G30" s="102"/>
      <c r="H30" s="259">
        <v>3417.48</v>
      </c>
      <c r="I30" s="102"/>
      <c r="J30" s="126">
        <v>500</v>
      </c>
      <c r="K30" s="113"/>
      <c r="L30" s="113">
        <v>0</v>
      </c>
      <c r="M30" s="101"/>
      <c r="N30" s="88">
        <v>2020</v>
      </c>
      <c r="O30" s="102"/>
      <c r="P30" s="88">
        <v>500</v>
      </c>
      <c r="Q30" s="88">
        <v>70</v>
      </c>
      <c r="R30" s="88">
        <v>500</v>
      </c>
      <c r="S30" s="129"/>
      <c r="T30" s="80">
        <v>450</v>
      </c>
      <c r="U30" s="78"/>
      <c r="V30" s="82">
        <v>1870</v>
      </c>
      <c r="W30" s="81"/>
      <c r="X30" s="82">
        <v>1530</v>
      </c>
      <c r="Y30" s="81"/>
      <c r="Z30" s="82">
        <v>2510</v>
      </c>
      <c r="AA30" s="81"/>
      <c r="AB30" s="130">
        <v>94.42</v>
      </c>
      <c r="AC30" s="81"/>
      <c r="AD30" s="131">
        <v>10</v>
      </c>
      <c r="AE30" s="81"/>
      <c r="AF30" s="82">
        <v>48</v>
      </c>
      <c r="AG30" s="58"/>
      <c r="AH30" s="132">
        <v>0</v>
      </c>
      <c r="AI30" s="11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46"/>
    </row>
    <row r="31" spans="1:64" s="68" customFormat="1" ht="17.5" customHeight="1" x14ac:dyDescent="0.3">
      <c r="A31" s="51"/>
      <c r="B31" s="51"/>
      <c r="C31" s="242" t="s">
        <v>41</v>
      </c>
      <c r="D31" s="242"/>
      <c r="E31" s="242"/>
      <c r="F31" s="62">
        <v>9000</v>
      </c>
      <c r="G31" s="186"/>
      <c r="H31" s="148">
        <v>6500</v>
      </c>
      <c r="I31" s="186"/>
      <c r="J31" s="149">
        <v>3000</v>
      </c>
      <c r="K31" s="149"/>
      <c r="L31" s="149">
        <v>3000</v>
      </c>
      <c r="M31" s="186"/>
      <c r="N31" s="53">
        <v>5500</v>
      </c>
      <c r="O31" s="186"/>
      <c r="P31" s="53">
        <v>8000</v>
      </c>
      <c r="Q31" s="53">
        <v>8000</v>
      </c>
      <c r="R31" s="53">
        <v>8000</v>
      </c>
      <c r="S31" s="215"/>
      <c r="T31" s="53">
        <v>4500</v>
      </c>
      <c r="U31" s="186"/>
      <c r="V31" s="55">
        <v>7500</v>
      </c>
      <c r="W31" s="215"/>
      <c r="X31" s="55">
        <v>4046</v>
      </c>
      <c r="Y31" s="215"/>
      <c r="Z31" s="55">
        <v>9360</v>
      </c>
      <c r="AA31" s="215"/>
      <c r="AB31" s="55">
        <v>9136.18</v>
      </c>
      <c r="AC31" s="215"/>
      <c r="AD31" s="150">
        <v>13080</v>
      </c>
      <c r="AE31" s="215"/>
      <c r="AF31" s="55">
        <v>8000</v>
      </c>
      <c r="AG31" s="55"/>
      <c r="AH31" s="55">
        <v>6530</v>
      </c>
      <c r="AI31" s="73"/>
      <c r="AM31" s="267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</row>
    <row r="32" spans="1:64" s="166" customFormat="1" ht="17.5" customHeight="1" x14ac:dyDescent="0.3">
      <c r="A32" s="102"/>
      <c r="B32" s="102"/>
      <c r="C32" s="243" t="s">
        <v>61</v>
      </c>
      <c r="D32" s="243"/>
      <c r="E32" s="243"/>
      <c r="F32" s="151">
        <v>8500</v>
      </c>
      <c r="G32" s="217"/>
      <c r="H32" s="260">
        <v>8000</v>
      </c>
      <c r="I32" s="217"/>
      <c r="J32" s="149">
        <f>1500+2000+5000</f>
        <v>8500</v>
      </c>
      <c r="K32" s="149"/>
      <c r="L32" s="149">
        <v>500</v>
      </c>
      <c r="M32" s="217"/>
      <c r="N32" s="88">
        <v>5680</v>
      </c>
      <c r="O32" s="217"/>
      <c r="P32" s="88">
        <v>9500</v>
      </c>
      <c r="Q32" s="88">
        <v>16000</v>
      </c>
      <c r="R32" s="88">
        <v>2500</v>
      </c>
      <c r="S32" s="236"/>
      <c r="T32" s="88">
        <v>500</v>
      </c>
      <c r="U32" s="217"/>
      <c r="V32" s="66">
        <v>6201</v>
      </c>
      <c r="W32" s="236"/>
      <c r="X32" s="66">
        <v>0</v>
      </c>
      <c r="Y32" s="236"/>
      <c r="Z32" s="66">
        <v>2000</v>
      </c>
      <c r="AA32" s="236"/>
      <c r="AB32" s="66">
        <v>6500</v>
      </c>
      <c r="AC32" s="236"/>
      <c r="AD32" s="218">
        <v>0</v>
      </c>
      <c r="AE32" s="236"/>
      <c r="AF32" s="66">
        <v>0</v>
      </c>
      <c r="AG32" s="66"/>
      <c r="AH32" s="66">
        <v>0</v>
      </c>
      <c r="AI32" s="152"/>
    </row>
    <row r="33" spans="1:64" s="68" customFormat="1" ht="20.149999999999999" customHeight="1" x14ac:dyDescent="0.3">
      <c r="A33" s="51"/>
      <c r="B33" s="51"/>
      <c r="C33" s="186" t="s">
        <v>72</v>
      </c>
      <c r="D33" s="186"/>
      <c r="E33" s="186"/>
      <c r="F33" s="62">
        <v>500</v>
      </c>
      <c r="G33" s="186"/>
      <c r="H33" s="148">
        <v>500</v>
      </c>
      <c r="I33" s="186"/>
      <c r="J33" s="149">
        <v>500</v>
      </c>
      <c r="K33" s="149"/>
      <c r="L33" s="149">
        <v>500</v>
      </c>
      <c r="M33" s="186"/>
      <c r="N33" s="53">
        <v>500</v>
      </c>
      <c r="O33" s="186"/>
      <c r="P33" s="53">
        <v>500</v>
      </c>
      <c r="Q33" s="53">
        <v>500</v>
      </c>
      <c r="R33" s="53">
        <v>1000</v>
      </c>
      <c r="S33" s="215"/>
      <c r="T33" s="53">
        <v>1000</v>
      </c>
      <c r="U33" s="186"/>
      <c r="V33" s="55">
        <v>1500</v>
      </c>
      <c r="W33" s="215"/>
      <c r="X33" s="55">
        <v>1500</v>
      </c>
      <c r="Y33" s="215"/>
      <c r="Z33" s="55">
        <v>500</v>
      </c>
      <c r="AA33" s="215"/>
      <c r="AB33" s="55">
        <v>500</v>
      </c>
      <c r="AC33" s="215"/>
      <c r="AD33" s="150" t="s">
        <v>9</v>
      </c>
      <c r="AE33" s="216"/>
      <c r="AF33" s="72" t="s">
        <v>9</v>
      </c>
      <c r="AG33" s="72"/>
      <c r="AH33" s="72" t="s">
        <v>9</v>
      </c>
      <c r="AI33" s="73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</row>
    <row r="34" spans="1:64" s="68" customFormat="1" ht="20.149999999999999" customHeight="1" x14ac:dyDescent="0.3">
      <c r="A34" s="51"/>
      <c r="B34" s="51"/>
      <c r="C34" s="242" t="s">
        <v>44</v>
      </c>
      <c r="D34" s="242"/>
      <c r="E34" s="242"/>
      <c r="F34" s="62">
        <v>7500</v>
      </c>
      <c r="G34" s="186"/>
      <c r="H34" s="148">
        <v>7500</v>
      </c>
      <c r="I34" s="186"/>
      <c r="J34" s="149">
        <v>7500</v>
      </c>
      <c r="K34" s="149"/>
      <c r="L34" s="149">
        <v>7500</v>
      </c>
      <c r="M34" s="186"/>
      <c r="N34" s="53">
        <v>7500</v>
      </c>
      <c r="O34" s="186"/>
      <c r="P34" s="53">
        <v>7500</v>
      </c>
      <c r="Q34" s="53">
        <v>7500</v>
      </c>
      <c r="R34" s="53">
        <v>7500</v>
      </c>
      <c r="S34" s="215"/>
      <c r="T34" s="53">
        <v>7500</v>
      </c>
      <c r="U34" s="186"/>
      <c r="V34" s="55">
        <v>7500</v>
      </c>
      <c r="W34" s="215"/>
      <c r="X34" s="55">
        <v>7500</v>
      </c>
      <c r="Y34" s="215"/>
      <c r="Z34" s="55">
        <v>7500</v>
      </c>
      <c r="AA34" s="215"/>
      <c r="AB34" s="55">
        <v>5000</v>
      </c>
      <c r="AC34" s="215"/>
      <c r="AD34" s="150">
        <v>20000</v>
      </c>
      <c r="AE34" s="215"/>
      <c r="AF34" s="55">
        <v>5000</v>
      </c>
      <c r="AG34" s="55"/>
      <c r="AH34" s="55">
        <v>5000</v>
      </c>
      <c r="AI34" s="73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</row>
    <row r="35" spans="1:64" s="68" customFormat="1" ht="20.149999999999999" customHeight="1" x14ac:dyDescent="0.3">
      <c r="A35" s="51"/>
      <c r="B35" s="51"/>
      <c r="C35" s="242" t="s">
        <v>45</v>
      </c>
      <c r="D35" s="242"/>
      <c r="E35" s="242"/>
      <c r="F35" s="62">
        <v>1000</v>
      </c>
      <c r="G35" s="186"/>
      <c r="H35" s="148">
        <v>1000</v>
      </c>
      <c r="I35" s="186"/>
      <c r="J35" s="149">
        <v>1000</v>
      </c>
      <c r="K35" s="149"/>
      <c r="L35" s="149">
        <v>1000</v>
      </c>
      <c r="M35" s="186"/>
      <c r="N35" s="53">
        <v>2500</v>
      </c>
      <c r="O35" s="186"/>
      <c r="P35" s="53">
        <v>2500</v>
      </c>
      <c r="Q35" s="53">
        <v>2500</v>
      </c>
      <c r="R35" s="53">
        <v>2500</v>
      </c>
      <c r="S35" s="215"/>
      <c r="T35" s="53">
        <v>1000</v>
      </c>
      <c r="U35" s="186"/>
      <c r="V35" s="55">
        <v>1000</v>
      </c>
      <c r="W35" s="215"/>
      <c r="X35" s="55">
        <v>1000</v>
      </c>
      <c r="Y35" s="215"/>
      <c r="Z35" s="55">
        <v>1000</v>
      </c>
      <c r="AA35" s="215"/>
      <c r="AB35" s="55">
        <v>1000</v>
      </c>
      <c r="AC35" s="215"/>
      <c r="AD35" s="150">
        <v>1000</v>
      </c>
      <c r="AE35" s="215"/>
      <c r="AF35" s="55">
        <v>1000</v>
      </c>
      <c r="AG35" s="55"/>
      <c r="AH35" s="55">
        <v>1000</v>
      </c>
      <c r="AI35" s="73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68" customFormat="1" ht="17.5" customHeight="1" x14ac:dyDescent="0.3">
      <c r="A36" s="51"/>
      <c r="B36" s="51"/>
      <c r="C36" s="242" t="s">
        <v>50</v>
      </c>
      <c r="D36" s="242"/>
      <c r="E36" s="242"/>
      <c r="F36" s="62">
        <v>1000</v>
      </c>
      <c r="G36" s="186"/>
      <c r="H36" s="148">
        <v>1000</v>
      </c>
      <c r="I36" s="186"/>
      <c r="J36" s="149">
        <v>1000</v>
      </c>
      <c r="K36" s="149"/>
      <c r="L36" s="149">
        <v>1000</v>
      </c>
      <c r="M36" s="186"/>
      <c r="N36" s="53">
        <v>1000</v>
      </c>
      <c r="O36" s="186"/>
      <c r="P36" s="53">
        <v>1000</v>
      </c>
      <c r="Q36" s="53">
        <v>1000</v>
      </c>
      <c r="R36" s="53">
        <v>1000</v>
      </c>
      <c r="S36" s="215"/>
      <c r="T36" s="53">
        <v>1000</v>
      </c>
      <c r="U36" s="186"/>
      <c r="V36" s="55">
        <v>1000</v>
      </c>
      <c r="W36" s="215"/>
      <c r="X36" s="55">
        <v>1000</v>
      </c>
      <c r="Y36" s="215"/>
      <c r="Z36" s="55">
        <v>1000</v>
      </c>
      <c r="AA36" s="215"/>
      <c r="AB36" s="55">
        <v>1000</v>
      </c>
      <c r="AC36" s="215"/>
      <c r="AD36" s="150">
        <v>1000</v>
      </c>
      <c r="AE36" s="215"/>
      <c r="AF36" s="55">
        <v>1000</v>
      </c>
      <c r="AG36" s="55"/>
      <c r="AH36" s="55">
        <v>1000</v>
      </c>
      <c r="AI36" s="73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68" customFormat="1" ht="17.5" customHeight="1" x14ac:dyDescent="0.3">
      <c r="A37" s="51"/>
      <c r="B37" s="51"/>
      <c r="C37" s="242" t="s">
        <v>48</v>
      </c>
      <c r="D37" s="242"/>
      <c r="E37" s="242"/>
      <c r="F37" s="62">
        <v>1000</v>
      </c>
      <c r="G37" s="186"/>
      <c r="H37" s="148">
        <v>1000</v>
      </c>
      <c r="I37" s="186"/>
      <c r="J37" s="149">
        <v>1000</v>
      </c>
      <c r="K37" s="149"/>
      <c r="L37" s="149">
        <v>1000</v>
      </c>
      <c r="M37" s="186"/>
      <c r="N37" s="53">
        <v>2600</v>
      </c>
      <c r="O37" s="186"/>
      <c r="P37" s="53">
        <v>2600</v>
      </c>
      <c r="Q37" s="53">
        <v>2600</v>
      </c>
      <c r="R37" s="53">
        <v>1000</v>
      </c>
      <c r="S37" s="215"/>
      <c r="T37" s="53">
        <v>500</v>
      </c>
      <c r="U37" s="186"/>
      <c r="V37" s="55">
        <v>500</v>
      </c>
      <c r="W37" s="215"/>
      <c r="X37" s="55">
        <v>0</v>
      </c>
      <c r="Y37" s="215"/>
      <c r="Z37" s="55">
        <v>500</v>
      </c>
      <c r="AA37" s="215"/>
      <c r="AB37" s="55">
        <v>500</v>
      </c>
      <c r="AC37" s="215"/>
      <c r="AD37" s="150">
        <v>500</v>
      </c>
      <c r="AE37" s="215"/>
      <c r="AF37" s="55">
        <v>500</v>
      </c>
      <c r="AG37" s="55"/>
      <c r="AH37" s="55">
        <v>500</v>
      </c>
      <c r="AI37" s="73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64" s="68" customFormat="1" ht="17.5" customHeight="1" x14ac:dyDescent="0.3">
      <c r="A38" s="51"/>
      <c r="B38" s="51"/>
      <c r="C38" s="242" t="s">
        <v>46</v>
      </c>
      <c r="D38" s="242"/>
      <c r="E38" s="242"/>
      <c r="F38" s="62">
        <v>2500</v>
      </c>
      <c r="G38" s="186"/>
      <c r="H38" s="148">
        <v>1500</v>
      </c>
      <c r="I38" s="186"/>
      <c r="J38" s="149">
        <v>1500</v>
      </c>
      <c r="K38" s="149"/>
      <c r="L38" s="149">
        <v>1500</v>
      </c>
      <c r="M38" s="186"/>
      <c r="N38" s="53">
        <v>1500</v>
      </c>
      <c r="O38" s="186"/>
      <c r="P38" s="53">
        <v>1500</v>
      </c>
      <c r="Q38" s="53">
        <v>1000</v>
      </c>
      <c r="R38" s="53">
        <v>1000</v>
      </c>
      <c r="S38" s="215"/>
      <c r="T38" s="53">
        <v>1000</v>
      </c>
      <c r="U38" s="186"/>
      <c r="V38" s="117">
        <v>500</v>
      </c>
      <c r="W38" s="215"/>
      <c r="X38" s="55">
        <v>500</v>
      </c>
      <c r="Y38" s="215"/>
      <c r="Z38" s="55">
        <v>500</v>
      </c>
      <c r="AA38" s="215"/>
      <c r="AB38" s="55">
        <v>500</v>
      </c>
      <c r="AC38" s="215"/>
      <c r="AD38" s="150">
        <v>500</v>
      </c>
      <c r="AE38" s="215"/>
      <c r="AF38" s="55">
        <v>500</v>
      </c>
      <c r="AG38" s="55"/>
      <c r="AH38" s="55">
        <v>0</v>
      </c>
      <c r="AI38" s="152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</row>
    <row r="39" spans="1:64" s="68" customFormat="1" ht="17.5" customHeight="1" x14ac:dyDescent="0.3">
      <c r="A39" s="51"/>
      <c r="B39" s="51"/>
      <c r="C39" s="242" t="s">
        <v>47</v>
      </c>
      <c r="D39" s="242"/>
      <c r="E39" s="242"/>
      <c r="F39" s="62">
        <v>2500</v>
      </c>
      <c r="G39" s="186"/>
      <c r="H39" s="148">
        <v>0</v>
      </c>
      <c r="I39" s="186"/>
      <c r="J39" s="149">
        <v>1500</v>
      </c>
      <c r="K39" s="149"/>
      <c r="L39" s="149">
        <v>1500</v>
      </c>
      <c r="M39" s="186"/>
      <c r="N39" s="53">
        <v>0</v>
      </c>
      <c r="O39" s="186"/>
      <c r="P39" s="53">
        <v>1500</v>
      </c>
      <c r="Q39" s="53">
        <v>1000</v>
      </c>
      <c r="R39" s="53">
        <v>1000</v>
      </c>
      <c r="S39" s="215"/>
      <c r="T39" s="53">
        <v>1000</v>
      </c>
      <c r="U39" s="186"/>
      <c r="V39" s="53">
        <v>1000</v>
      </c>
      <c r="W39" s="215"/>
      <c r="X39" s="55">
        <v>1000</v>
      </c>
      <c r="Y39" s="215"/>
      <c r="Z39" s="55">
        <v>1000</v>
      </c>
      <c r="AA39" s="215"/>
      <c r="AB39" s="55">
        <v>1000</v>
      </c>
      <c r="AC39" s="215"/>
      <c r="AD39" s="150">
        <v>1000</v>
      </c>
      <c r="AE39" s="215"/>
      <c r="AF39" s="55">
        <v>1000</v>
      </c>
      <c r="AG39" s="55"/>
      <c r="AH39" s="55">
        <v>1000</v>
      </c>
      <c r="AI39" s="152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</row>
    <row r="40" spans="1:64" s="61" customFormat="1" ht="7.5" customHeight="1" thickBot="1" x14ac:dyDescent="0.35">
      <c r="A40" s="101"/>
      <c r="B40" s="75"/>
      <c r="C40" s="101"/>
      <c r="E40" s="101"/>
      <c r="F40" s="127"/>
      <c r="G40" s="102"/>
      <c r="H40" s="128"/>
      <c r="I40" s="102"/>
      <c r="J40" s="126"/>
      <c r="K40" s="113"/>
      <c r="L40" s="113"/>
      <c r="M40" s="101"/>
      <c r="N40" s="88"/>
      <c r="O40" s="102"/>
      <c r="P40" s="88"/>
      <c r="Q40" s="88"/>
      <c r="R40" s="88"/>
      <c r="S40" s="129"/>
      <c r="T40" s="80"/>
      <c r="U40" s="78"/>
      <c r="V40" s="82"/>
      <c r="W40" s="81"/>
      <c r="X40" s="82"/>
      <c r="Y40" s="81"/>
      <c r="Z40" s="82"/>
      <c r="AA40" s="81"/>
      <c r="AB40" s="130"/>
      <c r="AC40" s="81"/>
      <c r="AD40" s="131"/>
      <c r="AE40" s="81"/>
      <c r="AF40" s="82"/>
      <c r="AG40" s="58"/>
      <c r="AH40" s="132"/>
      <c r="AI40" s="11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46"/>
    </row>
    <row r="41" spans="1:64" s="61" customFormat="1" ht="20.149999999999999" customHeight="1" x14ac:dyDescent="0.3">
      <c r="A41" s="95"/>
      <c r="B41" s="75" t="s">
        <v>30</v>
      </c>
      <c r="C41" s="95"/>
      <c r="D41" s="95"/>
      <c r="E41" s="95"/>
      <c r="F41" s="254">
        <f>+SUM(F15:F40)</f>
        <v>451550</v>
      </c>
      <c r="G41" s="232"/>
      <c r="H41" s="254">
        <f>+SUM(H15:H40)</f>
        <v>361128.44999999995</v>
      </c>
      <c r="I41" s="232"/>
      <c r="J41" s="231">
        <f>+SUM(J15:J40)</f>
        <v>328501</v>
      </c>
      <c r="K41" s="153"/>
      <c r="L41" s="96">
        <f>+SUM(L15:L40)</f>
        <v>88667.87</v>
      </c>
      <c r="M41" s="95"/>
      <c r="N41" s="96">
        <f>+SUM(N15:N40)</f>
        <v>361837</v>
      </c>
      <c r="O41" s="97"/>
      <c r="P41" s="96" t="e">
        <f>P23+P24+P25+#REF!+#REF!+#REF!+P26+#REF!+P27+P40+#REF!+P29+P28+P16+P15</f>
        <v>#REF!</v>
      </c>
      <c r="Q41" s="96">
        <f>+SUM(Q15:Q40)</f>
        <v>344785</v>
      </c>
      <c r="R41" s="96" t="e">
        <f>R23+R24+R25+#REF!+#REF!+#REF!+R26+#REF!+R27+R40+#REF!+R29+R28+R16+R15</f>
        <v>#REF!</v>
      </c>
      <c r="S41" s="133"/>
      <c r="T41" s="96">
        <f>+SUM(T15:T40)</f>
        <v>370393</v>
      </c>
      <c r="U41" s="134"/>
      <c r="V41" s="96">
        <f>+SUM(V15:V40)</f>
        <v>331460.59000000003</v>
      </c>
      <c r="W41" s="133"/>
      <c r="X41" s="96">
        <f>+SUM(X15:X40)</f>
        <v>282355.19</v>
      </c>
      <c r="Y41" s="133"/>
      <c r="Z41" s="96">
        <f>+SUM(Z15:Z40)</f>
        <v>255463</v>
      </c>
      <c r="AA41" s="133"/>
      <c r="AB41" s="96">
        <f>+SUM(AB15:AB40)</f>
        <v>262688.04000000004</v>
      </c>
      <c r="AC41" s="133"/>
      <c r="AD41" s="96">
        <f>+SUM(AD15:AD40)</f>
        <v>235347.07</v>
      </c>
      <c r="AE41" s="133"/>
      <c r="AF41" s="96">
        <f>+SUM(AF15:AF40)</f>
        <v>175288.43000000002</v>
      </c>
      <c r="AG41" s="58"/>
      <c r="AH41" s="58">
        <f>ROUND(SUM(AH15:AH29)+SUM(AH23:AH40),5)</f>
        <v>85658.87</v>
      </c>
      <c r="AI41" s="11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46"/>
    </row>
    <row r="42" spans="1:64" s="61" customFormat="1" ht="3.65" customHeight="1" x14ac:dyDescent="0.3">
      <c r="A42" s="200"/>
      <c r="B42" s="101"/>
      <c r="C42" s="200"/>
      <c r="D42" s="200"/>
      <c r="E42" s="200"/>
      <c r="F42" s="201"/>
      <c r="G42" s="202"/>
      <c r="H42" s="201"/>
      <c r="I42" s="202"/>
      <c r="J42" s="201"/>
      <c r="K42" s="153"/>
      <c r="L42" s="201"/>
      <c r="M42" s="200"/>
      <c r="N42" s="201"/>
      <c r="O42" s="202"/>
      <c r="P42" s="201"/>
      <c r="Q42" s="201"/>
      <c r="R42" s="201"/>
      <c r="S42" s="203"/>
      <c r="T42" s="201"/>
      <c r="U42" s="204"/>
      <c r="V42" s="201"/>
      <c r="W42" s="203"/>
      <c r="X42" s="201"/>
      <c r="Y42" s="203"/>
      <c r="Z42" s="201"/>
      <c r="AA42" s="203"/>
      <c r="AB42" s="201"/>
      <c r="AC42" s="203"/>
      <c r="AD42" s="201"/>
      <c r="AE42" s="203"/>
      <c r="AF42" s="201"/>
      <c r="AG42" s="58"/>
      <c r="AH42" s="58"/>
      <c r="AI42" s="11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46"/>
    </row>
    <row r="43" spans="1:64" s="214" customFormat="1" ht="20.149999999999999" customHeight="1" thickBot="1" x14ac:dyDescent="0.35">
      <c r="A43" s="208"/>
      <c r="B43" s="208" t="s">
        <v>40</v>
      </c>
      <c r="C43" s="208"/>
      <c r="D43" s="208"/>
      <c r="E43" s="208"/>
      <c r="F43" s="261">
        <f>+F12-F41</f>
        <v>-32550</v>
      </c>
      <c r="G43" s="208"/>
      <c r="H43" s="261">
        <f>+H12-H41</f>
        <v>60461.060000000056</v>
      </c>
      <c r="I43" s="208"/>
      <c r="J43" s="230">
        <f>+J12-J41</f>
        <v>10249</v>
      </c>
      <c r="K43" s="153"/>
      <c r="L43" s="209">
        <f>+L12-L41</f>
        <v>-44040.869999999995</v>
      </c>
      <c r="M43" s="208"/>
      <c r="N43" s="209">
        <f>+N12-N41</f>
        <v>-313856</v>
      </c>
      <c r="O43" s="208"/>
      <c r="P43" s="209"/>
      <c r="Q43" s="209" t="e">
        <f>+Q12-Q41</f>
        <v>#REF!</v>
      </c>
      <c r="R43" s="209"/>
      <c r="S43" s="210"/>
      <c r="T43" s="209" t="e">
        <f>+T12-T41</f>
        <v>#REF!</v>
      </c>
      <c r="U43" s="211"/>
      <c r="V43" s="209">
        <f>+V12-V41</f>
        <v>-291710.51</v>
      </c>
      <c r="W43" s="210"/>
      <c r="X43" s="209">
        <f>+X12-X41</f>
        <v>-242491.53</v>
      </c>
      <c r="Y43" s="210"/>
      <c r="Z43" s="209">
        <f>+Z12-Z41</f>
        <v>-223232</v>
      </c>
      <c r="AA43" s="210"/>
      <c r="AB43" s="209">
        <f>+AB12-AB41</f>
        <v>-229954.54000000004</v>
      </c>
      <c r="AC43" s="210"/>
      <c r="AD43" s="209">
        <f>+AD12-AD41</f>
        <v>-205172.07</v>
      </c>
      <c r="AE43" s="210"/>
      <c r="AF43" s="209" t="e">
        <f>+AF12-AF41</f>
        <v>#REF!</v>
      </c>
      <c r="AG43" s="212"/>
      <c r="AH43" s="212"/>
      <c r="AI43" s="213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248"/>
    </row>
    <row r="44" spans="1:64" s="61" customFormat="1" ht="3.65" customHeight="1" thickTop="1" x14ac:dyDescent="0.3">
      <c r="A44" s="101"/>
      <c r="B44" s="101"/>
      <c r="C44" s="101"/>
      <c r="D44" s="101"/>
      <c r="E44" s="101"/>
      <c r="F44" s="153"/>
      <c r="G44" s="102"/>
      <c r="H44" s="153"/>
      <c r="I44" s="102"/>
      <c r="J44" s="153"/>
      <c r="K44" s="153"/>
      <c r="L44" s="153"/>
      <c r="M44" s="101"/>
      <c r="N44" s="153"/>
      <c r="O44" s="102"/>
      <c r="P44" s="153"/>
      <c r="Q44" s="153"/>
      <c r="R44" s="153"/>
      <c r="S44" s="181"/>
      <c r="T44" s="153"/>
      <c r="U44" s="87"/>
      <c r="V44" s="153"/>
      <c r="W44" s="181"/>
      <c r="X44" s="153"/>
      <c r="Y44" s="181"/>
      <c r="Z44" s="153"/>
      <c r="AA44" s="181"/>
      <c r="AB44" s="153"/>
      <c r="AC44" s="181"/>
      <c r="AD44" s="153"/>
      <c r="AE44" s="181"/>
      <c r="AF44" s="153"/>
      <c r="AG44" s="58"/>
      <c r="AH44" s="58"/>
      <c r="AI44" s="11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46"/>
    </row>
    <row r="45" spans="1:64" s="48" customFormat="1" ht="15" x14ac:dyDescent="0.3">
      <c r="A45" s="188"/>
      <c r="B45" s="189" t="s">
        <v>37</v>
      </c>
      <c r="C45" s="188"/>
      <c r="D45" s="188"/>
      <c r="E45" s="188"/>
      <c r="F45" s="188"/>
      <c r="G45" s="188"/>
      <c r="H45" s="188"/>
      <c r="I45" s="188"/>
      <c r="J45" s="188"/>
      <c r="K45" s="102"/>
      <c r="L45" s="188"/>
      <c r="M45" s="188"/>
      <c r="N45" s="190"/>
      <c r="O45" s="188"/>
      <c r="P45" s="190"/>
      <c r="Q45" s="190"/>
      <c r="R45" s="190"/>
      <c r="S45" s="191"/>
      <c r="T45" s="190"/>
      <c r="U45" s="188"/>
      <c r="V45" s="192"/>
      <c r="W45" s="191"/>
      <c r="X45" s="192"/>
      <c r="Y45" s="191"/>
      <c r="Z45" s="192"/>
      <c r="AA45" s="191"/>
      <c r="AB45" s="192"/>
      <c r="AC45" s="191"/>
      <c r="AD45" s="193"/>
      <c r="AE45" s="191"/>
      <c r="AF45" s="192"/>
      <c r="AG45" s="46"/>
      <c r="AH45" s="110"/>
      <c r="AI45" s="111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248"/>
    </row>
    <row r="46" spans="1:64" s="166" customFormat="1" ht="18" customHeight="1" x14ac:dyDescent="0.3">
      <c r="A46" s="102"/>
      <c r="B46" s="102"/>
      <c r="C46" s="102" t="s">
        <v>27</v>
      </c>
      <c r="D46" s="102"/>
      <c r="E46" s="102"/>
      <c r="F46" s="151">
        <v>500</v>
      </c>
      <c r="G46" s="102"/>
      <c r="H46" s="260">
        <v>53.99</v>
      </c>
      <c r="I46" s="102"/>
      <c r="J46" s="52">
        <v>1700</v>
      </c>
      <c r="K46" s="52"/>
      <c r="L46" s="52">
        <f>62.28+1583</f>
        <v>1645.28</v>
      </c>
      <c r="M46" s="102"/>
      <c r="N46" s="88">
        <v>743</v>
      </c>
      <c r="O46" s="102"/>
      <c r="P46" s="88">
        <v>1500</v>
      </c>
      <c r="Q46" s="88">
        <v>1012</v>
      </c>
      <c r="R46" s="88">
        <v>150</v>
      </c>
      <c r="S46" s="184"/>
      <c r="T46" s="198">
        <v>4415</v>
      </c>
      <c r="U46" s="102"/>
      <c r="V46" s="66">
        <v>4348</v>
      </c>
      <c r="W46" s="184"/>
      <c r="X46" s="66">
        <v>1641.73</v>
      </c>
      <c r="Y46" s="184"/>
      <c r="Z46" s="199">
        <v>75</v>
      </c>
      <c r="AA46" s="184"/>
      <c r="AB46" s="66">
        <v>188</v>
      </c>
      <c r="AC46" s="184"/>
      <c r="AD46" s="65">
        <v>383</v>
      </c>
      <c r="AE46" s="184"/>
      <c r="AF46" s="66">
        <v>353.94</v>
      </c>
      <c r="AG46" s="66"/>
      <c r="AH46" s="66">
        <v>339.35</v>
      </c>
      <c r="AI46" s="73"/>
    </row>
    <row r="47" spans="1:64" s="61" customFormat="1" ht="20.149999999999999" customHeight="1" x14ac:dyDescent="0.3">
      <c r="A47" s="194"/>
      <c r="B47" s="194"/>
      <c r="C47" s="244" t="s">
        <v>18</v>
      </c>
      <c r="D47" s="244"/>
      <c r="E47" s="244"/>
      <c r="F47" s="195">
        <v>0</v>
      </c>
      <c r="G47" s="138"/>
      <c r="H47" s="195">
        <v>0</v>
      </c>
      <c r="I47" s="138"/>
      <c r="J47" s="195">
        <v>0</v>
      </c>
      <c r="K47" s="264"/>
      <c r="L47" s="195">
        <v>982.2</v>
      </c>
      <c r="M47" s="196"/>
      <c r="N47" s="137">
        <v>0</v>
      </c>
      <c r="O47" s="138"/>
      <c r="P47" s="137">
        <v>2730</v>
      </c>
      <c r="Q47" s="197">
        <v>1964</v>
      </c>
      <c r="R47" s="137">
        <v>2730</v>
      </c>
      <c r="S47" s="140"/>
      <c r="T47" s="137">
        <v>3274</v>
      </c>
      <c r="U47" s="138"/>
      <c r="V47" s="139">
        <v>5456.65</v>
      </c>
      <c r="W47" s="140"/>
      <c r="X47" s="139">
        <v>3410.41</v>
      </c>
      <c r="Y47" s="140"/>
      <c r="Z47" s="139"/>
      <c r="AA47" s="140"/>
      <c r="AB47" s="139">
        <v>443</v>
      </c>
      <c r="AC47" s="140"/>
      <c r="AD47" s="141">
        <v>507</v>
      </c>
      <c r="AE47" s="140"/>
      <c r="AF47" s="142">
        <v>635</v>
      </c>
      <c r="AG47" s="143"/>
      <c r="AH47" s="142">
        <v>1140</v>
      </c>
      <c r="AI47" s="144"/>
      <c r="AJ47" s="145"/>
      <c r="AK47" s="145"/>
      <c r="AL47" s="14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46"/>
    </row>
    <row r="48" spans="1:64" s="221" customFormat="1" ht="19.5" customHeight="1" x14ac:dyDescent="0.3">
      <c r="A48" s="194"/>
      <c r="B48" s="75" t="s">
        <v>38</v>
      </c>
      <c r="C48" s="194"/>
      <c r="D48" s="194"/>
      <c r="E48" s="194"/>
      <c r="F48" s="187">
        <f>+F46-F47</f>
        <v>500</v>
      </c>
      <c r="G48" s="138"/>
      <c r="H48" s="187">
        <f>+H46-H47</f>
        <v>53.99</v>
      </c>
      <c r="I48" s="138"/>
      <c r="J48" s="187">
        <f>+J46-J47</f>
        <v>1700</v>
      </c>
      <c r="K48" s="265"/>
      <c r="L48" s="187">
        <f>+L46-L47</f>
        <v>663.07999999999993</v>
      </c>
      <c r="M48" s="196"/>
      <c r="N48" s="187">
        <f>+N46-N47</f>
        <v>743</v>
      </c>
      <c r="O48" s="138"/>
      <c r="P48" s="223">
        <v>2730</v>
      </c>
      <c r="Q48" s="187">
        <f>+Q46-Q47</f>
        <v>-952</v>
      </c>
      <c r="R48" s="223">
        <v>2730</v>
      </c>
      <c r="S48" s="140"/>
      <c r="T48" s="187">
        <f>+T46-T47</f>
        <v>1141</v>
      </c>
      <c r="U48" s="135"/>
      <c r="V48" s="187">
        <f>+V46-V47</f>
        <v>-1108.6499999999996</v>
      </c>
      <c r="W48" s="136"/>
      <c r="X48" s="187">
        <f>+X46-X47</f>
        <v>-1768.6799999999998</v>
      </c>
      <c r="Y48" s="136"/>
      <c r="Z48" s="187">
        <f>+Z46-Z47</f>
        <v>75</v>
      </c>
      <c r="AA48" s="136"/>
      <c r="AB48" s="187">
        <f>+AB46-AB47</f>
        <v>-255</v>
      </c>
      <c r="AC48" s="136"/>
      <c r="AD48" s="187">
        <f>+AD46-AD47</f>
        <v>-124</v>
      </c>
      <c r="AE48" s="136"/>
      <c r="AF48" s="187">
        <f>+AF46-AF47</f>
        <v>-281.06</v>
      </c>
      <c r="AG48" s="141"/>
      <c r="AH48" s="142">
        <f>+AH47</f>
        <v>1140</v>
      </c>
      <c r="AI48" s="224"/>
      <c r="AJ48" s="225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</row>
    <row r="49" spans="1:64" s="61" customFormat="1" ht="7.9" customHeight="1" x14ac:dyDescent="0.3">
      <c r="A49" s="49"/>
      <c r="B49" s="49"/>
      <c r="C49" s="49"/>
      <c r="D49" s="49"/>
      <c r="E49" s="49"/>
      <c r="F49" s="153"/>
      <c r="G49" s="51"/>
      <c r="H49" s="153"/>
      <c r="I49" s="51"/>
      <c r="J49" s="153"/>
      <c r="K49" s="153"/>
      <c r="L49" s="153"/>
      <c r="M49" s="49"/>
      <c r="N49" s="153"/>
      <c r="O49" s="51"/>
      <c r="P49" s="153"/>
      <c r="Q49" s="153"/>
      <c r="R49" s="153"/>
      <c r="S49" s="54"/>
      <c r="T49" s="153"/>
      <c r="U49" s="51"/>
      <c r="V49" s="153"/>
      <c r="W49" s="54"/>
      <c r="X49" s="153"/>
      <c r="Y49" s="54"/>
      <c r="Z49" s="153"/>
      <c r="AA49" s="54"/>
      <c r="AB49" s="153"/>
      <c r="AC49" s="54"/>
      <c r="AD49" s="153"/>
      <c r="AE49" s="54"/>
      <c r="AF49" s="184"/>
      <c r="AG49" s="58"/>
      <c r="AH49" s="59"/>
      <c r="AI49" s="154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</row>
    <row r="50" spans="1:64" s="229" customFormat="1" ht="25.15" customHeight="1" thickBot="1" x14ac:dyDescent="0.35">
      <c r="A50" s="205"/>
      <c r="B50" s="205" t="s">
        <v>43</v>
      </c>
      <c r="C50" s="205"/>
      <c r="D50" s="205"/>
      <c r="E50" s="205"/>
      <c r="F50" s="262">
        <f>+F43+F48</f>
        <v>-32050</v>
      </c>
      <c r="G50" s="207"/>
      <c r="H50" s="262">
        <f>+H43+H48</f>
        <v>60515.050000000054</v>
      </c>
      <c r="I50" s="207"/>
      <c r="J50" s="262">
        <f>+J43+J48</f>
        <v>11949</v>
      </c>
      <c r="K50" s="153"/>
      <c r="L50" s="206">
        <f>L12-L49</f>
        <v>44627</v>
      </c>
      <c r="M50" s="205"/>
      <c r="N50" s="206">
        <f>N12-N49</f>
        <v>47981</v>
      </c>
      <c r="O50" s="207"/>
      <c r="P50" s="206" t="e">
        <f>P12-P49</f>
        <v>#REF!</v>
      </c>
      <c r="Q50" s="206" t="e">
        <f>Q12-Q49</f>
        <v>#REF!</v>
      </c>
      <c r="R50" s="206" t="e">
        <f>R12-R49</f>
        <v>#REF!</v>
      </c>
      <c r="S50" s="226"/>
      <c r="T50" s="206" t="e">
        <f>T12-T49</f>
        <v>#REF!</v>
      </c>
      <c r="U50" s="207"/>
      <c r="V50" s="206">
        <f>ROUND(V12-V49,5)</f>
        <v>39750.080000000002</v>
      </c>
      <c r="W50" s="226"/>
      <c r="X50" s="206">
        <f>ROUND(X12-X49,5)</f>
        <v>39863.660000000003</v>
      </c>
      <c r="Y50" s="227"/>
      <c r="Z50" s="206">
        <f>ROUND(Z12-Z49,5)-493</f>
        <v>31738</v>
      </c>
      <c r="AA50" s="227"/>
      <c r="AB50" s="206">
        <f>ROUND(AB12-AB49,5)</f>
        <v>32733.5</v>
      </c>
      <c r="AC50" s="227"/>
      <c r="AD50" s="206">
        <f>ROUND(AD12-AD49,5)</f>
        <v>30175</v>
      </c>
      <c r="AE50" s="227"/>
      <c r="AF50" s="227" t="e">
        <f>AF12-AF49</f>
        <v>#REF!</v>
      </c>
      <c r="AG50" s="227"/>
      <c r="AH50" s="227">
        <f>ROUND(AH12-AH49,5)</f>
        <v>27120.3</v>
      </c>
      <c r="AI50" s="228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</row>
    <row r="51" spans="1:64" s="61" customFormat="1" ht="14" thickTop="1" x14ac:dyDescent="0.3">
      <c r="A51" s="155"/>
      <c r="B51" s="155"/>
      <c r="C51" s="155"/>
      <c r="D51" s="155"/>
      <c r="E51" s="155"/>
      <c r="F51" s="155"/>
      <c r="G51" s="156"/>
      <c r="H51" s="121"/>
      <c r="I51" s="156"/>
      <c r="J51" s="157"/>
      <c r="K51" s="157"/>
      <c r="L51" s="157"/>
      <c r="M51" s="155"/>
      <c r="N51" s="156"/>
      <c r="O51" s="156"/>
      <c r="P51" s="156"/>
      <c r="Q51" s="156"/>
      <c r="R51" s="112"/>
      <c r="S51" s="155"/>
      <c r="T51" s="155"/>
      <c r="U51" s="155"/>
      <c r="V51" s="112"/>
      <c r="W51" s="155"/>
      <c r="X51" s="112"/>
      <c r="Y51" s="156"/>
      <c r="Z51" s="112"/>
      <c r="AA51" s="156"/>
      <c r="AB51" s="112"/>
      <c r="AC51" s="156"/>
      <c r="AD51" s="158"/>
      <c r="AE51" s="156"/>
      <c r="AF51" s="159" t="s">
        <v>19</v>
      </c>
      <c r="AG51" s="160"/>
      <c r="AH51" s="161"/>
      <c r="AI51" s="73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</row>
    <row r="52" spans="1:64" s="68" customFormat="1" ht="28.5" customHeight="1" x14ac:dyDescent="0.3">
      <c r="A52" s="263" t="s">
        <v>73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0"/>
      <c r="AH52" s="161"/>
      <c r="AI52" s="73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</row>
    <row r="53" spans="1:64" s="68" customFormat="1" ht="13.5" x14ac:dyDescent="0.3">
      <c r="A53" s="245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162"/>
      <c r="R53" s="112"/>
      <c r="S53" s="156"/>
      <c r="U53" s="156"/>
      <c r="V53" s="112"/>
      <c r="W53" s="156"/>
      <c r="X53" s="112"/>
      <c r="Y53" s="156"/>
      <c r="Z53" s="112"/>
      <c r="AA53" s="156"/>
      <c r="AB53" s="112"/>
      <c r="AC53" s="156"/>
      <c r="AD53" s="158"/>
      <c r="AE53" s="156"/>
      <c r="AF53" s="160"/>
      <c r="AG53" s="160"/>
      <c r="AH53" s="161"/>
      <c r="AI53" s="164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</row>
    <row r="54" spans="1:64" s="68" customFormat="1" ht="13.5" x14ac:dyDescent="0.3">
      <c r="A54" s="167"/>
      <c r="B54" s="167"/>
      <c r="C54" s="167"/>
      <c r="D54" s="167"/>
      <c r="E54" s="167"/>
      <c r="F54" s="167"/>
      <c r="G54" s="167"/>
      <c r="H54" s="167"/>
      <c r="I54" s="167"/>
      <c r="J54" s="168"/>
      <c r="K54" s="168"/>
      <c r="L54" s="167"/>
      <c r="M54" s="167"/>
      <c r="N54" s="167"/>
      <c r="O54" s="167"/>
      <c r="P54" s="167"/>
      <c r="Q54" s="167"/>
      <c r="R54" s="163"/>
      <c r="S54" s="167"/>
      <c r="T54" s="167"/>
      <c r="U54" s="167"/>
      <c r="V54" s="163"/>
      <c r="W54" s="167"/>
      <c r="X54" s="163"/>
      <c r="Y54" s="167"/>
      <c r="Z54" s="163"/>
      <c r="AA54" s="167"/>
      <c r="AB54" s="163"/>
      <c r="AC54" s="167"/>
      <c r="AD54" s="169"/>
      <c r="AE54" s="167"/>
      <c r="AF54" s="170"/>
      <c r="AG54" s="170"/>
      <c r="AI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</row>
    <row r="55" spans="1:64" s="68" customFormat="1" ht="13.5" x14ac:dyDescent="0.3">
      <c r="A55" s="167"/>
      <c r="B55" s="167"/>
      <c r="C55" s="167"/>
      <c r="D55" s="167"/>
      <c r="J55" s="166"/>
      <c r="K55" s="166"/>
      <c r="N55" s="167"/>
      <c r="P55" s="167"/>
      <c r="R55" s="163"/>
      <c r="S55" s="167"/>
      <c r="T55" s="167"/>
      <c r="U55" s="167"/>
      <c r="V55" s="163"/>
      <c r="W55" s="167"/>
      <c r="X55" s="163"/>
      <c r="Y55" s="167"/>
      <c r="Z55" s="163"/>
      <c r="AA55" s="167"/>
      <c r="AB55" s="163"/>
      <c r="AC55" s="167"/>
      <c r="AD55" s="169"/>
      <c r="AE55" s="167"/>
      <c r="AF55" s="170"/>
      <c r="AG55" s="170"/>
      <c r="AI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</row>
    <row r="56" spans="1:64" s="68" customFormat="1" ht="13.5" x14ac:dyDescent="0.3">
      <c r="A56" s="167"/>
      <c r="B56" s="167"/>
      <c r="C56" s="167"/>
      <c r="D56" s="167"/>
      <c r="E56" s="167"/>
      <c r="F56" s="167"/>
      <c r="G56" s="167"/>
      <c r="H56" s="167"/>
      <c r="I56" s="167"/>
      <c r="J56" s="168"/>
      <c r="K56" s="168"/>
      <c r="L56" s="167"/>
      <c r="M56" s="167"/>
      <c r="N56" s="167"/>
      <c r="O56" s="167"/>
      <c r="P56" s="167"/>
      <c r="Q56" s="167"/>
      <c r="R56" s="163"/>
      <c r="S56" s="167"/>
      <c r="T56" s="167"/>
      <c r="U56" s="167"/>
      <c r="V56" s="163"/>
      <c r="W56" s="167"/>
      <c r="X56" s="163"/>
      <c r="Y56" s="167"/>
      <c r="Z56" s="163"/>
      <c r="AA56" s="167"/>
      <c r="AB56" s="163"/>
      <c r="AC56" s="167"/>
      <c r="AD56" s="169"/>
      <c r="AE56" s="167"/>
      <c r="AF56" s="170"/>
      <c r="AG56" s="170"/>
      <c r="AI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</row>
    <row r="57" spans="1:64" s="68" customFormat="1" ht="13.5" x14ac:dyDescent="0.3">
      <c r="A57" s="167"/>
      <c r="B57" s="167"/>
      <c r="C57" s="167"/>
      <c r="D57" s="167"/>
      <c r="E57" s="167"/>
      <c r="F57" s="167"/>
      <c r="G57" s="167"/>
      <c r="H57" s="167"/>
      <c r="I57" s="167"/>
      <c r="J57" s="168"/>
      <c r="K57" s="168"/>
      <c r="L57" s="167"/>
      <c r="M57" s="167"/>
      <c r="N57" s="167"/>
      <c r="O57" s="167"/>
      <c r="P57" s="167"/>
      <c r="Q57" s="167"/>
      <c r="R57" s="163"/>
      <c r="S57" s="167"/>
      <c r="T57" s="167"/>
      <c r="U57" s="167"/>
      <c r="V57" s="163"/>
      <c r="W57" s="167"/>
      <c r="X57" s="163"/>
      <c r="Y57" s="167"/>
      <c r="Z57" s="163"/>
      <c r="AA57" s="167"/>
      <c r="AB57" s="163"/>
      <c r="AC57" s="167"/>
      <c r="AD57" s="169"/>
      <c r="AE57" s="167"/>
      <c r="AF57" s="170"/>
      <c r="AG57" s="170"/>
      <c r="AI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</row>
    <row r="58" spans="1:64" s="68" customFormat="1" ht="13.5" x14ac:dyDescent="0.3">
      <c r="A58" s="167"/>
      <c r="B58" s="167"/>
      <c r="C58" s="167"/>
      <c r="D58" s="167"/>
      <c r="E58" s="167"/>
      <c r="F58" s="167"/>
      <c r="G58" s="167"/>
      <c r="H58" s="167"/>
      <c r="I58" s="167"/>
      <c r="J58" s="168"/>
      <c r="K58" s="168"/>
      <c r="L58" s="167"/>
      <c r="M58" s="167"/>
      <c r="N58" s="167"/>
      <c r="O58" s="167"/>
      <c r="P58" s="167"/>
      <c r="Q58" s="167"/>
      <c r="R58" s="163"/>
      <c r="S58" s="167"/>
      <c r="T58" s="167"/>
      <c r="U58" s="167"/>
      <c r="V58" s="163"/>
      <c r="W58" s="167"/>
      <c r="X58" s="163"/>
      <c r="Y58" s="167"/>
      <c r="Z58" s="163"/>
      <c r="AA58" s="167"/>
      <c r="AB58" s="163"/>
      <c r="AC58" s="167"/>
      <c r="AD58" s="169"/>
      <c r="AE58" s="167"/>
      <c r="AF58" s="170"/>
      <c r="AG58" s="170"/>
      <c r="AI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</row>
    <row r="59" spans="1:64" s="68" customFormat="1" ht="13.5" x14ac:dyDescent="0.3">
      <c r="A59" s="167"/>
      <c r="B59" s="167"/>
      <c r="C59" s="167"/>
      <c r="D59" s="167"/>
      <c r="E59" s="167"/>
      <c r="F59" s="167"/>
      <c r="G59" s="167"/>
      <c r="H59" s="167"/>
      <c r="I59" s="167"/>
      <c r="J59" s="168"/>
      <c r="K59" s="168"/>
      <c r="L59" s="167"/>
      <c r="M59" s="167"/>
      <c r="N59" s="167"/>
      <c r="O59" s="167"/>
      <c r="P59" s="167"/>
      <c r="Q59" s="167"/>
      <c r="R59" s="163"/>
      <c r="S59" s="167"/>
      <c r="T59" s="167"/>
      <c r="U59" s="167"/>
      <c r="V59" s="163"/>
      <c r="W59" s="167"/>
      <c r="X59" s="163"/>
      <c r="Y59" s="167"/>
      <c r="Z59" s="163"/>
      <c r="AA59" s="167"/>
      <c r="AB59" s="163"/>
      <c r="AC59" s="167"/>
      <c r="AD59" s="169"/>
      <c r="AE59" s="167"/>
      <c r="AF59" s="170"/>
      <c r="AG59" s="170"/>
      <c r="AI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</row>
    <row r="60" spans="1:64" s="68" customFormat="1" ht="13.5" x14ac:dyDescent="0.3">
      <c r="A60" s="167"/>
      <c r="B60" s="167"/>
      <c r="C60" s="167"/>
      <c r="D60" s="167"/>
      <c r="E60" s="167"/>
      <c r="F60" s="167"/>
      <c r="G60" s="167"/>
      <c r="H60" s="167"/>
      <c r="I60" s="167"/>
      <c r="J60" s="168"/>
      <c r="K60" s="168"/>
      <c r="L60" s="167"/>
      <c r="M60" s="167"/>
      <c r="N60" s="167"/>
      <c r="O60" s="167"/>
      <c r="P60" s="167"/>
      <c r="Q60" s="167"/>
      <c r="R60" s="163"/>
      <c r="S60" s="167"/>
      <c r="T60" s="167"/>
      <c r="U60" s="167"/>
      <c r="V60" s="163"/>
      <c r="W60" s="167"/>
      <c r="X60" s="163"/>
      <c r="Y60" s="167"/>
      <c r="Z60" s="163"/>
      <c r="AA60" s="167"/>
      <c r="AB60" s="163"/>
      <c r="AC60" s="167"/>
      <c r="AD60" s="169"/>
      <c r="AE60" s="167"/>
      <c r="AF60" s="170"/>
      <c r="AG60" s="170"/>
      <c r="AI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</row>
    <row r="61" spans="1:64" s="68" customFormat="1" ht="13.5" x14ac:dyDescent="0.3">
      <c r="A61" s="167"/>
      <c r="B61" s="167"/>
      <c r="C61" s="167"/>
      <c r="D61" s="167"/>
      <c r="E61" s="167"/>
      <c r="F61" s="167"/>
      <c r="G61" s="167"/>
      <c r="H61" s="167"/>
      <c r="I61" s="167"/>
      <c r="J61" s="168"/>
      <c r="K61" s="168"/>
      <c r="L61" s="167"/>
      <c r="M61" s="167"/>
      <c r="N61" s="167"/>
      <c r="O61" s="167"/>
      <c r="P61" s="167"/>
      <c r="Q61" s="167"/>
      <c r="R61" s="163"/>
      <c r="S61" s="167"/>
      <c r="T61" s="167"/>
      <c r="U61" s="167"/>
      <c r="V61" s="163"/>
      <c r="W61" s="167"/>
      <c r="X61" s="163"/>
      <c r="Y61" s="167"/>
      <c r="Z61" s="163"/>
      <c r="AA61" s="167"/>
      <c r="AB61" s="163"/>
      <c r="AC61" s="167"/>
      <c r="AD61" s="169"/>
      <c r="AE61" s="167"/>
      <c r="AF61" s="170"/>
      <c r="AG61" s="170"/>
      <c r="AI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</row>
    <row r="62" spans="1:64" s="68" customFormat="1" ht="13.5" x14ac:dyDescent="0.3">
      <c r="A62" s="167"/>
      <c r="B62" s="167"/>
      <c r="C62" s="167"/>
      <c r="D62" s="167"/>
      <c r="E62" s="167"/>
      <c r="F62" s="167"/>
      <c r="G62" s="167"/>
      <c r="H62" s="167"/>
      <c r="I62" s="167"/>
      <c r="J62" s="168"/>
      <c r="K62" s="168"/>
      <c r="L62" s="167"/>
      <c r="M62" s="167"/>
      <c r="N62" s="167"/>
      <c r="O62" s="167"/>
      <c r="P62" s="167"/>
      <c r="Q62" s="167"/>
      <c r="R62" s="163"/>
      <c r="S62" s="167"/>
      <c r="T62" s="167"/>
      <c r="U62" s="167"/>
      <c r="V62" s="163"/>
      <c r="W62" s="167"/>
      <c r="X62" s="163"/>
      <c r="Y62" s="167"/>
      <c r="Z62" s="163"/>
      <c r="AA62" s="167"/>
      <c r="AB62" s="163"/>
      <c r="AC62" s="167"/>
      <c r="AD62" s="169"/>
      <c r="AE62" s="167"/>
      <c r="AF62" s="170"/>
      <c r="AG62" s="170"/>
      <c r="AI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</row>
    <row r="63" spans="1:64" s="68" customFormat="1" ht="13.5" x14ac:dyDescent="0.3">
      <c r="A63" s="167"/>
      <c r="B63" s="167"/>
      <c r="C63" s="167"/>
      <c r="D63" s="167"/>
      <c r="E63" s="167"/>
      <c r="F63" s="167"/>
      <c r="G63" s="167"/>
      <c r="H63" s="167"/>
      <c r="I63" s="167"/>
      <c r="J63" s="168"/>
      <c r="K63" s="168"/>
      <c r="L63" s="167"/>
      <c r="M63" s="167"/>
      <c r="N63" s="167"/>
      <c r="O63" s="167"/>
      <c r="P63" s="167"/>
      <c r="Q63" s="167"/>
      <c r="R63" s="163"/>
      <c r="S63" s="167"/>
      <c r="T63" s="167"/>
      <c r="U63" s="167"/>
      <c r="V63" s="163"/>
      <c r="W63" s="167"/>
      <c r="X63" s="163"/>
      <c r="Y63" s="167"/>
      <c r="Z63" s="163"/>
      <c r="AA63" s="167"/>
      <c r="AB63" s="163"/>
      <c r="AC63" s="167"/>
      <c r="AD63" s="169"/>
      <c r="AE63" s="167"/>
      <c r="AF63" s="170"/>
      <c r="AG63" s="170"/>
      <c r="AI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</row>
    <row r="64" spans="1:64" s="68" customFormat="1" ht="13.5" x14ac:dyDescent="0.3">
      <c r="A64" s="167"/>
      <c r="B64" s="167"/>
      <c r="C64" s="167"/>
      <c r="D64" s="167"/>
      <c r="E64" s="167"/>
      <c r="F64" s="167"/>
      <c r="G64" s="167"/>
      <c r="H64" s="167"/>
      <c r="I64" s="167"/>
      <c r="J64" s="168"/>
      <c r="K64" s="168"/>
      <c r="L64" s="167"/>
      <c r="M64" s="167"/>
      <c r="N64" s="167"/>
      <c r="O64" s="167"/>
      <c r="P64" s="167"/>
      <c r="Q64" s="167"/>
      <c r="R64" s="163"/>
      <c r="S64" s="167"/>
      <c r="T64" s="167"/>
      <c r="U64" s="167"/>
      <c r="V64" s="163"/>
      <c r="W64" s="167"/>
      <c r="X64" s="163"/>
      <c r="Y64" s="167"/>
      <c r="Z64" s="163"/>
      <c r="AA64" s="167"/>
      <c r="AB64" s="163"/>
      <c r="AC64" s="167"/>
      <c r="AD64" s="169"/>
      <c r="AE64" s="167"/>
      <c r="AF64" s="170"/>
      <c r="AG64" s="170"/>
      <c r="AI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</row>
    <row r="65" spans="1:64" s="68" customFormat="1" ht="13.5" x14ac:dyDescent="0.3">
      <c r="A65" s="167"/>
      <c r="B65" s="167"/>
      <c r="C65" s="167"/>
      <c r="D65" s="167"/>
      <c r="E65" s="167"/>
      <c r="F65" s="167"/>
      <c r="G65" s="167"/>
      <c r="H65" s="167"/>
      <c r="I65" s="167"/>
      <c r="J65" s="168"/>
      <c r="K65" s="168"/>
      <c r="L65" s="167"/>
      <c r="M65" s="167"/>
      <c r="N65" s="167"/>
      <c r="O65" s="167"/>
      <c r="P65" s="167"/>
      <c r="Q65" s="167"/>
      <c r="R65" s="163"/>
      <c r="S65" s="167"/>
      <c r="T65" s="167"/>
      <c r="U65" s="167"/>
      <c r="V65" s="163"/>
      <c r="W65" s="167"/>
      <c r="X65" s="163"/>
      <c r="Y65" s="167"/>
      <c r="Z65" s="163"/>
      <c r="AA65" s="167"/>
      <c r="AB65" s="163"/>
      <c r="AC65" s="167"/>
      <c r="AD65" s="169"/>
      <c r="AE65" s="167"/>
      <c r="AF65" s="170"/>
      <c r="AG65" s="170"/>
      <c r="AI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</row>
    <row r="66" spans="1:64" s="68" customFormat="1" ht="13.5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8"/>
      <c r="K66" s="168"/>
      <c r="L66" s="167"/>
      <c r="M66" s="167"/>
      <c r="N66" s="167"/>
      <c r="O66" s="167"/>
      <c r="P66" s="167"/>
      <c r="Q66" s="167"/>
      <c r="R66" s="163"/>
      <c r="S66" s="167"/>
      <c r="T66" s="167"/>
      <c r="U66" s="167"/>
      <c r="V66" s="163"/>
      <c r="W66" s="167"/>
      <c r="X66" s="163"/>
      <c r="Y66" s="167"/>
      <c r="Z66" s="163"/>
      <c r="AA66" s="167"/>
      <c r="AB66" s="163"/>
      <c r="AC66" s="167"/>
      <c r="AD66" s="169"/>
      <c r="AE66" s="167"/>
      <c r="AF66" s="170"/>
      <c r="AG66" s="170"/>
      <c r="AI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</row>
    <row r="67" spans="1:64" s="68" customFormat="1" ht="13.5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8"/>
      <c r="K67" s="168"/>
      <c r="L67" s="167"/>
      <c r="M67" s="167"/>
      <c r="N67" s="167"/>
      <c r="O67" s="167"/>
      <c r="P67" s="167"/>
      <c r="Q67" s="167"/>
      <c r="R67" s="163"/>
      <c r="S67" s="167"/>
      <c r="T67" s="167"/>
      <c r="U67" s="167"/>
      <c r="V67" s="163"/>
      <c r="W67" s="167"/>
      <c r="X67" s="163"/>
      <c r="Y67" s="167"/>
      <c r="Z67" s="163"/>
      <c r="AA67" s="167"/>
      <c r="AB67" s="163"/>
      <c r="AC67" s="167"/>
      <c r="AD67" s="169"/>
      <c r="AE67" s="167"/>
      <c r="AF67" s="170"/>
      <c r="AG67" s="170"/>
      <c r="AI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</row>
    <row r="68" spans="1:64" s="68" customFormat="1" ht="13.5" x14ac:dyDescent="0.3">
      <c r="A68" s="167"/>
      <c r="B68" s="167"/>
      <c r="C68" s="167"/>
      <c r="D68" s="167"/>
      <c r="E68" s="167"/>
      <c r="F68" s="167"/>
      <c r="G68" s="167"/>
      <c r="H68" s="167"/>
      <c r="I68" s="167"/>
      <c r="J68" s="168"/>
      <c r="K68" s="168"/>
      <c r="L68" s="167"/>
      <c r="M68" s="167"/>
      <c r="N68" s="167"/>
      <c r="O68" s="167"/>
      <c r="P68" s="167"/>
      <c r="Q68" s="167"/>
      <c r="R68" s="163"/>
      <c r="S68" s="167"/>
      <c r="T68" s="167"/>
      <c r="U68" s="167"/>
      <c r="V68" s="163"/>
      <c r="W68" s="167"/>
      <c r="X68" s="163"/>
      <c r="Y68" s="167"/>
      <c r="Z68" s="163"/>
      <c r="AA68" s="167"/>
      <c r="AB68" s="163"/>
      <c r="AC68" s="167"/>
      <c r="AD68" s="169"/>
      <c r="AE68" s="167"/>
      <c r="AF68" s="170"/>
      <c r="AG68" s="170"/>
      <c r="AI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</row>
    <row r="69" spans="1:64" s="68" customFormat="1" ht="13.5" x14ac:dyDescent="0.3">
      <c r="A69" s="167"/>
      <c r="B69" s="167"/>
      <c r="C69" s="167"/>
      <c r="D69" s="167"/>
      <c r="E69" s="167"/>
      <c r="F69" s="167"/>
      <c r="G69" s="167"/>
      <c r="H69" s="167"/>
      <c r="I69" s="167"/>
      <c r="J69" s="168"/>
      <c r="K69" s="168"/>
      <c r="L69" s="167"/>
      <c r="M69" s="167"/>
      <c r="N69" s="167"/>
      <c r="O69" s="167"/>
      <c r="P69" s="167"/>
      <c r="Q69" s="167"/>
      <c r="R69" s="163"/>
      <c r="S69" s="167"/>
      <c r="T69" s="167"/>
      <c r="U69" s="167"/>
      <c r="V69" s="163"/>
      <c r="W69" s="167"/>
      <c r="X69" s="163"/>
      <c r="Y69" s="167"/>
      <c r="Z69" s="163"/>
      <c r="AA69" s="167"/>
      <c r="AB69" s="163"/>
      <c r="AC69" s="167"/>
      <c r="AD69" s="169"/>
      <c r="AE69" s="167"/>
      <c r="AF69" s="170"/>
      <c r="AG69" s="170"/>
      <c r="AI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</row>
    <row r="70" spans="1:64" s="68" customFormat="1" ht="13.5" x14ac:dyDescent="0.3">
      <c r="A70" s="167"/>
      <c r="B70" s="167"/>
      <c r="C70" s="167"/>
      <c r="D70" s="167"/>
      <c r="E70" s="167"/>
      <c r="F70" s="167"/>
      <c r="G70" s="167"/>
      <c r="H70" s="167"/>
      <c r="I70" s="167"/>
      <c r="J70" s="168"/>
      <c r="K70" s="168"/>
      <c r="L70" s="167"/>
      <c r="M70" s="167"/>
      <c r="N70" s="167"/>
      <c r="O70" s="167"/>
      <c r="P70" s="167"/>
      <c r="Q70" s="167"/>
      <c r="R70" s="163"/>
      <c r="S70" s="167"/>
      <c r="T70" s="167"/>
      <c r="U70" s="167"/>
      <c r="V70" s="163"/>
      <c r="W70" s="167"/>
      <c r="X70" s="163"/>
      <c r="Y70" s="167"/>
      <c r="Z70" s="163"/>
      <c r="AA70" s="167"/>
      <c r="AB70" s="163"/>
      <c r="AC70" s="167"/>
      <c r="AD70" s="169"/>
      <c r="AE70" s="167"/>
      <c r="AF70" s="170"/>
      <c r="AG70" s="170"/>
      <c r="AI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</row>
    <row r="71" spans="1:64" s="68" customFormat="1" ht="13.5" x14ac:dyDescent="0.3">
      <c r="A71" s="167"/>
      <c r="B71" s="167"/>
      <c r="C71" s="167"/>
      <c r="D71" s="167"/>
      <c r="E71" s="167"/>
      <c r="F71" s="167"/>
      <c r="G71" s="167"/>
      <c r="H71" s="167"/>
      <c r="I71" s="167"/>
      <c r="J71" s="168"/>
      <c r="K71" s="168"/>
      <c r="L71" s="167"/>
      <c r="M71" s="167"/>
      <c r="N71" s="167"/>
      <c r="O71" s="167"/>
      <c r="P71" s="167"/>
      <c r="Q71" s="167"/>
      <c r="R71" s="163"/>
      <c r="S71" s="167"/>
      <c r="T71" s="167"/>
      <c r="U71" s="167"/>
      <c r="V71" s="163"/>
      <c r="W71" s="167"/>
      <c r="X71" s="163"/>
      <c r="Y71" s="167"/>
      <c r="Z71" s="163"/>
      <c r="AA71" s="167"/>
      <c r="AB71" s="163"/>
      <c r="AC71" s="167"/>
      <c r="AD71" s="169"/>
      <c r="AE71" s="167"/>
      <c r="AF71" s="170"/>
      <c r="AG71" s="170"/>
      <c r="AI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</row>
    <row r="72" spans="1:64" s="68" customFormat="1" ht="13.5" x14ac:dyDescent="0.3">
      <c r="A72" s="167"/>
      <c r="B72" s="167"/>
      <c r="C72" s="167"/>
      <c r="D72" s="167"/>
      <c r="E72" s="167"/>
      <c r="F72" s="167"/>
      <c r="G72" s="167"/>
      <c r="H72" s="167"/>
      <c r="I72" s="167"/>
      <c r="J72" s="168"/>
      <c r="K72" s="168"/>
      <c r="L72" s="167"/>
      <c r="M72" s="167"/>
      <c r="N72" s="167"/>
      <c r="O72" s="167"/>
      <c r="P72" s="167"/>
      <c r="Q72" s="167"/>
      <c r="R72" s="163"/>
      <c r="S72" s="167"/>
      <c r="T72" s="167"/>
      <c r="U72" s="167"/>
      <c r="V72" s="163"/>
      <c r="W72" s="167"/>
      <c r="X72" s="163"/>
      <c r="Y72" s="167"/>
      <c r="Z72" s="163"/>
      <c r="AA72" s="167"/>
      <c r="AB72" s="163"/>
      <c r="AC72" s="167"/>
      <c r="AD72" s="169"/>
      <c r="AE72" s="167"/>
      <c r="AF72" s="170"/>
      <c r="AG72" s="170"/>
      <c r="AI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</row>
    <row r="73" spans="1:64" s="68" customFormat="1" ht="13.5" x14ac:dyDescent="0.3">
      <c r="A73" s="167"/>
      <c r="B73" s="167"/>
      <c r="C73" s="167"/>
      <c r="D73" s="167"/>
      <c r="E73" s="167"/>
      <c r="F73" s="167"/>
      <c r="G73" s="167"/>
      <c r="H73" s="167"/>
      <c r="I73" s="167"/>
      <c r="J73" s="168"/>
      <c r="K73" s="168"/>
      <c r="L73" s="167"/>
      <c r="M73" s="167"/>
      <c r="N73" s="167"/>
      <c r="O73" s="167"/>
      <c r="P73" s="167"/>
      <c r="Q73" s="167"/>
      <c r="R73" s="163"/>
      <c r="S73" s="167"/>
      <c r="T73" s="167"/>
      <c r="U73" s="167"/>
      <c r="V73" s="163"/>
      <c r="W73" s="167"/>
      <c r="X73" s="163"/>
      <c r="Y73" s="167"/>
      <c r="Z73" s="163"/>
      <c r="AA73" s="167"/>
      <c r="AB73" s="163"/>
      <c r="AC73" s="167"/>
      <c r="AD73" s="169"/>
      <c r="AE73" s="167"/>
      <c r="AF73" s="170"/>
      <c r="AG73" s="170"/>
      <c r="AI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</row>
    <row r="74" spans="1:64" s="68" customFormat="1" ht="13.5" x14ac:dyDescent="0.3">
      <c r="A74" s="167"/>
      <c r="B74" s="167"/>
      <c r="C74" s="167"/>
      <c r="D74" s="167"/>
      <c r="E74" s="167"/>
      <c r="F74" s="167"/>
      <c r="G74" s="167"/>
      <c r="H74" s="167"/>
      <c r="I74" s="167"/>
      <c r="J74" s="168"/>
      <c r="K74" s="168"/>
      <c r="L74" s="167"/>
      <c r="M74" s="167"/>
      <c r="N74" s="167"/>
      <c r="O74" s="167"/>
      <c r="P74" s="167"/>
      <c r="Q74" s="167"/>
      <c r="R74" s="163"/>
      <c r="S74" s="167"/>
      <c r="T74" s="167"/>
      <c r="U74" s="167"/>
      <c r="V74" s="163"/>
      <c r="W74" s="167"/>
      <c r="X74" s="163"/>
      <c r="Y74" s="167"/>
      <c r="Z74" s="163"/>
      <c r="AA74" s="167"/>
      <c r="AB74" s="163"/>
      <c r="AC74" s="167"/>
      <c r="AD74" s="169"/>
      <c r="AE74" s="167"/>
      <c r="AF74" s="170"/>
      <c r="AG74" s="170"/>
      <c r="AI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</row>
    <row r="75" spans="1:64" s="68" customFormat="1" ht="13.5" x14ac:dyDescent="0.3">
      <c r="A75" s="167"/>
      <c r="B75" s="167"/>
      <c r="C75" s="167"/>
      <c r="D75" s="167"/>
      <c r="E75" s="167"/>
      <c r="F75" s="167"/>
      <c r="G75" s="167"/>
      <c r="H75" s="167"/>
      <c r="I75" s="167"/>
      <c r="J75" s="168"/>
      <c r="K75" s="168"/>
      <c r="L75" s="167"/>
      <c r="M75" s="167"/>
      <c r="N75" s="167"/>
      <c r="O75" s="167"/>
      <c r="P75" s="167"/>
      <c r="Q75" s="167"/>
      <c r="R75" s="163"/>
      <c r="S75" s="167"/>
      <c r="T75" s="167"/>
      <c r="U75" s="167"/>
      <c r="V75" s="163"/>
      <c r="W75" s="167"/>
      <c r="X75" s="163"/>
      <c r="Y75" s="167"/>
      <c r="Z75" s="163"/>
      <c r="AA75" s="167"/>
      <c r="AB75" s="163"/>
      <c r="AC75" s="167"/>
      <c r="AD75" s="169"/>
      <c r="AE75" s="167"/>
      <c r="AF75" s="170"/>
      <c r="AG75" s="170"/>
      <c r="AI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</row>
    <row r="76" spans="1:64" s="68" customFormat="1" ht="13.5" x14ac:dyDescent="0.3">
      <c r="A76" s="167"/>
      <c r="B76" s="167"/>
      <c r="C76" s="167"/>
      <c r="D76" s="167"/>
      <c r="E76" s="167"/>
      <c r="F76" s="167"/>
      <c r="G76" s="167"/>
      <c r="H76" s="167"/>
      <c r="I76" s="167"/>
      <c r="J76" s="168"/>
      <c r="K76" s="168"/>
      <c r="L76" s="167"/>
      <c r="M76" s="167"/>
      <c r="N76" s="167"/>
      <c r="O76" s="167"/>
      <c r="P76" s="167"/>
      <c r="Q76" s="167"/>
      <c r="R76" s="163"/>
      <c r="S76" s="167"/>
      <c r="T76" s="167"/>
      <c r="U76" s="167"/>
      <c r="V76" s="163"/>
      <c r="W76" s="167"/>
      <c r="X76" s="163"/>
      <c r="Y76" s="167"/>
      <c r="Z76" s="163"/>
      <c r="AA76" s="167"/>
      <c r="AB76" s="163"/>
      <c r="AC76" s="167"/>
      <c r="AD76" s="169"/>
      <c r="AE76" s="167"/>
      <c r="AF76" s="170"/>
      <c r="AG76" s="170"/>
      <c r="AI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</row>
    <row r="77" spans="1:64" s="68" customFormat="1" ht="13.5" x14ac:dyDescent="0.3">
      <c r="A77" s="167"/>
      <c r="B77" s="167"/>
      <c r="C77" s="167"/>
      <c r="D77" s="167"/>
      <c r="E77" s="167"/>
      <c r="F77" s="167"/>
      <c r="G77" s="167"/>
      <c r="H77" s="167"/>
      <c r="I77" s="167"/>
      <c r="J77" s="168"/>
      <c r="K77" s="168"/>
      <c r="L77" s="167"/>
      <c r="M77" s="167"/>
      <c r="N77" s="167"/>
      <c r="O77" s="167"/>
      <c r="P77" s="167"/>
      <c r="Q77" s="167"/>
      <c r="R77" s="163"/>
      <c r="S77" s="167"/>
      <c r="T77" s="167"/>
      <c r="U77" s="167"/>
      <c r="V77" s="163"/>
      <c r="W77" s="167"/>
      <c r="X77" s="163"/>
      <c r="Y77" s="167"/>
      <c r="Z77" s="163"/>
      <c r="AA77" s="167"/>
      <c r="AB77" s="163"/>
      <c r="AC77" s="167"/>
      <c r="AD77" s="169"/>
      <c r="AE77" s="167"/>
      <c r="AF77" s="170"/>
      <c r="AG77" s="170"/>
      <c r="AI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</row>
    <row r="78" spans="1:64" s="68" customFormat="1" ht="13.5" x14ac:dyDescent="0.3">
      <c r="A78" s="167"/>
      <c r="B78" s="167"/>
      <c r="C78" s="167"/>
      <c r="D78" s="167"/>
      <c r="E78" s="167"/>
      <c r="F78" s="167"/>
      <c r="G78" s="167"/>
      <c r="H78" s="167"/>
      <c r="I78" s="167"/>
      <c r="J78" s="168"/>
      <c r="K78" s="168"/>
      <c r="L78" s="167"/>
      <c r="M78" s="167"/>
      <c r="N78" s="167"/>
      <c r="O78" s="167"/>
      <c r="P78" s="167"/>
      <c r="Q78" s="167"/>
      <c r="R78" s="163"/>
      <c r="S78" s="167"/>
      <c r="T78" s="167"/>
      <c r="U78" s="167"/>
      <c r="V78" s="163"/>
      <c r="W78" s="167"/>
      <c r="X78" s="163"/>
      <c r="Y78" s="167"/>
      <c r="Z78" s="163"/>
      <c r="AA78" s="167"/>
      <c r="AB78" s="163"/>
      <c r="AC78" s="167"/>
      <c r="AD78" s="169"/>
      <c r="AE78" s="167"/>
      <c r="AF78" s="170"/>
      <c r="AG78" s="170"/>
      <c r="AI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</row>
    <row r="79" spans="1:64" s="68" customFormat="1" ht="13.5" x14ac:dyDescent="0.3">
      <c r="A79" s="167"/>
      <c r="B79" s="167"/>
      <c r="C79" s="167"/>
      <c r="D79" s="167"/>
      <c r="E79" s="167"/>
      <c r="F79" s="167"/>
      <c r="G79" s="167"/>
      <c r="H79" s="167"/>
      <c r="I79" s="167"/>
      <c r="J79" s="168"/>
      <c r="K79" s="168"/>
      <c r="L79" s="167"/>
      <c r="M79" s="167"/>
      <c r="N79" s="167"/>
      <c r="O79" s="167"/>
      <c r="P79" s="167"/>
      <c r="Q79" s="167"/>
      <c r="R79" s="163"/>
      <c r="S79" s="167"/>
      <c r="T79" s="167"/>
      <c r="U79" s="167"/>
      <c r="V79" s="163"/>
      <c r="W79" s="167"/>
      <c r="X79" s="163"/>
      <c r="Y79" s="167"/>
      <c r="Z79" s="163"/>
      <c r="AA79" s="167"/>
      <c r="AB79" s="163"/>
      <c r="AC79" s="167"/>
      <c r="AD79" s="169"/>
      <c r="AE79" s="167"/>
      <c r="AF79" s="170"/>
      <c r="AG79" s="170"/>
      <c r="AI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</row>
    <row r="80" spans="1:64" s="68" customFormat="1" ht="13.5" x14ac:dyDescent="0.3">
      <c r="A80" s="167"/>
      <c r="B80" s="167"/>
      <c r="C80" s="167"/>
      <c r="D80" s="167"/>
      <c r="E80" s="167"/>
      <c r="F80" s="167"/>
      <c r="G80" s="167"/>
      <c r="H80" s="167"/>
      <c r="I80" s="167"/>
      <c r="J80" s="168"/>
      <c r="K80" s="168"/>
      <c r="L80" s="167"/>
      <c r="M80" s="167"/>
      <c r="N80" s="167"/>
      <c r="O80" s="167"/>
      <c r="P80" s="167"/>
      <c r="Q80" s="167"/>
      <c r="R80" s="163"/>
      <c r="S80" s="167"/>
      <c r="T80" s="167"/>
      <c r="U80" s="167"/>
      <c r="V80" s="163"/>
      <c r="W80" s="167"/>
      <c r="X80" s="163"/>
      <c r="Y80" s="167"/>
      <c r="Z80" s="163"/>
      <c r="AA80" s="167"/>
      <c r="AB80" s="163"/>
      <c r="AC80" s="167"/>
      <c r="AD80" s="169"/>
      <c r="AE80" s="167"/>
      <c r="AF80" s="170"/>
      <c r="AG80" s="170"/>
      <c r="AI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166"/>
      <c r="BK80" s="166"/>
      <c r="BL80" s="166"/>
    </row>
    <row r="81" spans="1:64" s="68" customFormat="1" ht="13.5" x14ac:dyDescent="0.3">
      <c r="A81" s="167"/>
      <c r="B81" s="167"/>
      <c r="C81" s="167"/>
      <c r="D81" s="167"/>
      <c r="E81" s="167"/>
      <c r="F81" s="167"/>
      <c r="G81" s="167"/>
      <c r="H81" s="167"/>
      <c r="I81" s="167"/>
      <c r="J81" s="168"/>
      <c r="K81" s="168"/>
      <c r="L81" s="167"/>
      <c r="M81" s="167"/>
      <c r="N81" s="167"/>
      <c r="O81" s="167"/>
      <c r="P81" s="167"/>
      <c r="Q81" s="167"/>
      <c r="R81" s="163"/>
      <c r="S81" s="167"/>
      <c r="T81" s="167"/>
      <c r="U81" s="167"/>
      <c r="V81" s="163"/>
      <c r="W81" s="167"/>
      <c r="X81" s="163"/>
      <c r="Y81" s="167"/>
      <c r="Z81" s="163"/>
      <c r="AA81" s="167"/>
      <c r="AB81" s="163"/>
      <c r="AC81" s="167"/>
      <c r="AD81" s="169"/>
      <c r="AE81" s="167"/>
      <c r="AF81" s="170"/>
      <c r="AG81" s="170"/>
      <c r="AI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</row>
    <row r="82" spans="1:64" s="68" customFormat="1" ht="13.5" x14ac:dyDescent="0.3">
      <c r="A82" s="167"/>
      <c r="B82" s="167"/>
      <c r="C82" s="167"/>
      <c r="D82" s="167"/>
      <c r="E82" s="167"/>
      <c r="F82" s="167"/>
      <c r="G82" s="167"/>
      <c r="H82" s="167"/>
      <c r="I82" s="167"/>
      <c r="J82" s="168"/>
      <c r="K82" s="168"/>
      <c r="L82" s="167"/>
      <c r="M82" s="167"/>
      <c r="N82" s="167"/>
      <c r="O82" s="167"/>
      <c r="P82" s="167"/>
      <c r="Q82" s="167"/>
      <c r="R82" s="163"/>
      <c r="S82" s="167"/>
      <c r="T82" s="167"/>
      <c r="U82" s="167"/>
      <c r="V82" s="163"/>
      <c r="W82" s="167"/>
      <c r="X82" s="163"/>
      <c r="Y82" s="167"/>
      <c r="Z82" s="163"/>
      <c r="AA82" s="167"/>
      <c r="AB82" s="163"/>
      <c r="AC82" s="167"/>
      <c r="AD82" s="169"/>
      <c r="AE82" s="167"/>
      <c r="AF82" s="170"/>
      <c r="AG82" s="170"/>
      <c r="AI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</row>
    <row r="83" spans="1:64" s="68" customFormat="1" ht="13.5" x14ac:dyDescent="0.3">
      <c r="A83" s="167"/>
      <c r="B83" s="167"/>
      <c r="C83" s="167"/>
      <c r="D83" s="167"/>
      <c r="E83" s="167"/>
      <c r="F83" s="167"/>
      <c r="G83" s="167"/>
      <c r="H83" s="167"/>
      <c r="I83" s="167"/>
      <c r="J83" s="168"/>
      <c r="K83" s="168"/>
      <c r="L83" s="167"/>
      <c r="M83" s="167"/>
      <c r="N83" s="167"/>
      <c r="O83" s="167"/>
      <c r="P83" s="167"/>
      <c r="Q83" s="167"/>
      <c r="R83" s="163"/>
      <c r="S83" s="167"/>
      <c r="T83" s="167"/>
      <c r="U83" s="167"/>
      <c r="V83" s="163"/>
      <c r="W83" s="167"/>
      <c r="X83" s="163"/>
      <c r="Y83" s="167"/>
      <c r="Z83" s="163"/>
      <c r="AA83" s="167"/>
      <c r="AB83" s="163"/>
      <c r="AC83" s="167"/>
      <c r="AD83" s="169"/>
      <c r="AE83" s="167"/>
      <c r="AF83" s="170"/>
      <c r="AG83" s="170"/>
      <c r="AI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</row>
    <row r="84" spans="1:64" s="68" customFormat="1" ht="13.5" x14ac:dyDescent="0.3">
      <c r="A84" s="167"/>
      <c r="B84" s="167"/>
      <c r="C84" s="167"/>
      <c r="D84" s="167"/>
      <c r="E84" s="167"/>
      <c r="F84" s="167"/>
      <c r="G84" s="167"/>
      <c r="H84" s="167"/>
      <c r="I84" s="167"/>
      <c r="J84" s="168"/>
      <c r="K84" s="168"/>
      <c r="L84" s="167"/>
      <c r="M84" s="167"/>
      <c r="N84" s="167"/>
      <c r="O84" s="167"/>
      <c r="P84" s="167"/>
      <c r="Q84" s="167"/>
      <c r="R84" s="163"/>
      <c r="S84" s="167"/>
      <c r="T84" s="167"/>
      <c r="U84" s="167"/>
      <c r="V84" s="163"/>
      <c r="W84" s="167"/>
      <c r="X84" s="163"/>
      <c r="Y84" s="167"/>
      <c r="Z84" s="163"/>
      <c r="AA84" s="167"/>
      <c r="AB84" s="163"/>
      <c r="AC84" s="167"/>
      <c r="AD84" s="169"/>
      <c r="AE84" s="167"/>
      <c r="AF84" s="170"/>
      <c r="AG84" s="170"/>
      <c r="AI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166"/>
      <c r="BK84" s="166"/>
      <c r="BL84" s="166"/>
    </row>
    <row r="85" spans="1:64" s="68" customFormat="1" ht="13.5" x14ac:dyDescent="0.3">
      <c r="A85" s="167"/>
      <c r="B85" s="167"/>
      <c r="C85" s="167"/>
      <c r="D85" s="167"/>
      <c r="E85" s="167"/>
      <c r="F85" s="167"/>
      <c r="G85" s="167"/>
      <c r="H85" s="167"/>
      <c r="I85" s="167"/>
      <c r="J85" s="168"/>
      <c r="K85" s="168"/>
      <c r="L85" s="167"/>
      <c r="M85" s="167"/>
      <c r="N85" s="167"/>
      <c r="O85" s="167"/>
      <c r="P85" s="167"/>
      <c r="Q85" s="167"/>
      <c r="R85" s="163"/>
      <c r="S85" s="167"/>
      <c r="T85" s="167"/>
      <c r="U85" s="167"/>
      <c r="V85" s="163"/>
      <c r="W85" s="167"/>
      <c r="X85" s="163"/>
      <c r="Y85" s="167"/>
      <c r="Z85" s="163"/>
      <c r="AA85" s="167"/>
      <c r="AB85" s="163"/>
      <c r="AC85" s="167"/>
      <c r="AD85" s="169"/>
      <c r="AE85" s="167"/>
      <c r="AF85" s="170"/>
      <c r="AG85" s="170"/>
      <c r="AI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166"/>
      <c r="BK85" s="166"/>
      <c r="BL85" s="166"/>
    </row>
    <row r="86" spans="1:64" s="68" customFormat="1" ht="13.5" x14ac:dyDescent="0.3">
      <c r="A86" s="167"/>
      <c r="B86" s="167"/>
      <c r="C86" s="167"/>
      <c r="D86" s="167"/>
      <c r="E86" s="167"/>
      <c r="F86" s="167"/>
      <c r="G86" s="167"/>
      <c r="H86" s="167"/>
      <c r="I86" s="167"/>
      <c r="J86" s="168"/>
      <c r="K86" s="168"/>
      <c r="L86" s="167"/>
      <c r="M86" s="167"/>
      <c r="N86" s="167"/>
      <c r="O86" s="167"/>
      <c r="P86" s="167"/>
      <c r="Q86" s="167"/>
      <c r="R86" s="163"/>
      <c r="S86" s="167"/>
      <c r="T86" s="167"/>
      <c r="U86" s="167"/>
      <c r="V86" s="163"/>
      <c r="W86" s="167"/>
      <c r="X86" s="163"/>
      <c r="Y86" s="167"/>
      <c r="Z86" s="163"/>
      <c r="AA86" s="167"/>
      <c r="AB86" s="163"/>
      <c r="AC86" s="167"/>
      <c r="AD86" s="169"/>
      <c r="AE86" s="167"/>
      <c r="AF86" s="170"/>
      <c r="AG86" s="170"/>
      <c r="AI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166"/>
      <c r="BK86" s="166"/>
      <c r="BL86" s="166"/>
    </row>
    <row r="87" spans="1:64" s="68" customFormat="1" ht="13.5" x14ac:dyDescent="0.3">
      <c r="A87" s="167"/>
      <c r="B87" s="167"/>
      <c r="C87" s="167"/>
      <c r="D87" s="167"/>
      <c r="E87" s="167"/>
      <c r="F87" s="167"/>
      <c r="G87" s="167"/>
      <c r="H87" s="167"/>
      <c r="I87" s="167"/>
      <c r="J87" s="168"/>
      <c r="K87" s="168"/>
      <c r="L87" s="167"/>
      <c r="M87" s="167"/>
      <c r="N87" s="167"/>
      <c r="O87" s="167"/>
      <c r="P87" s="167"/>
      <c r="Q87" s="167"/>
      <c r="R87" s="163"/>
      <c r="S87" s="167"/>
      <c r="T87" s="167"/>
      <c r="U87" s="167"/>
      <c r="V87" s="163"/>
      <c r="W87" s="167"/>
      <c r="X87" s="163"/>
      <c r="Y87" s="167"/>
      <c r="Z87" s="163"/>
      <c r="AA87" s="167"/>
      <c r="AB87" s="163"/>
      <c r="AC87" s="167"/>
      <c r="AD87" s="169"/>
      <c r="AE87" s="167"/>
      <c r="AF87" s="170"/>
      <c r="AG87" s="170"/>
      <c r="AI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</row>
    <row r="88" spans="1:64" s="68" customFormat="1" ht="13.5" x14ac:dyDescent="0.3">
      <c r="A88" s="167"/>
      <c r="B88" s="167"/>
      <c r="C88" s="167"/>
      <c r="D88" s="167"/>
      <c r="E88" s="167"/>
      <c r="F88" s="167"/>
      <c r="G88" s="167"/>
      <c r="H88" s="167"/>
      <c r="I88" s="167"/>
      <c r="J88" s="168"/>
      <c r="K88" s="168"/>
      <c r="L88" s="167"/>
      <c r="M88" s="167"/>
      <c r="N88" s="167"/>
      <c r="O88" s="167"/>
      <c r="P88" s="167"/>
      <c r="Q88" s="167"/>
      <c r="R88" s="163"/>
      <c r="S88" s="167"/>
      <c r="T88" s="167"/>
      <c r="U88" s="167"/>
      <c r="V88" s="163"/>
      <c r="W88" s="167"/>
      <c r="X88" s="163"/>
      <c r="Y88" s="167"/>
      <c r="Z88" s="163"/>
      <c r="AA88" s="167"/>
      <c r="AB88" s="163"/>
      <c r="AC88" s="167"/>
      <c r="AD88" s="169"/>
      <c r="AE88" s="167"/>
      <c r="AF88" s="170"/>
      <c r="AG88" s="170"/>
      <c r="AI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</row>
    <row r="89" spans="1:64" s="68" customFormat="1" ht="13.5" x14ac:dyDescent="0.3">
      <c r="A89" s="167"/>
      <c r="B89" s="167"/>
      <c r="C89" s="167"/>
      <c r="D89" s="167"/>
      <c r="E89" s="167"/>
      <c r="F89" s="167"/>
      <c r="G89" s="167"/>
      <c r="H89" s="167"/>
      <c r="I89" s="167"/>
      <c r="J89" s="168"/>
      <c r="K89" s="168"/>
      <c r="L89" s="167"/>
      <c r="M89" s="167"/>
      <c r="N89" s="167"/>
      <c r="O89" s="167"/>
      <c r="P89" s="167"/>
      <c r="Q89" s="167"/>
      <c r="R89" s="163"/>
      <c r="S89" s="167"/>
      <c r="T89" s="167"/>
      <c r="U89" s="167"/>
      <c r="V89" s="163"/>
      <c r="W89" s="167"/>
      <c r="X89" s="163"/>
      <c r="Y89" s="167"/>
      <c r="Z89" s="163"/>
      <c r="AA89" s="167"/>
      <c r="AB89" s="163"/>
      <c r="AC89" s="167"/>
      <c r="AD89" s="169"/>
      <c r="AE89" s="167"/>
      <c r="AF89" s="170"/>
      <c r="AG89" s="170"/>
      <c r="AI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</row>
    <row r="90" spans="1:64" s="68" customFormat="1" ht="13.5" x14ac:dyDescent="0.3">
      <c r="A90" s="167"/>
      <c r="B90" s="167"/>
      <c r="C90" s="167"/>
      <c r="D90" s="167"/>
      <c r="E90" s="167"/>
      <c r="F90" s="167"/>
      <c r="G90" s="167"/>
      <c r="H90" s="167"/>
      <c r="I90" s="167"/>
      <c r="J90" s="168"/>
      <c r="K90" s="168"/>
      <c r="L90" s="167"/>
      <c r="M90" s="167"/>
      <c r="N90" s="167"/>
      <c r="O90" s="167"/>
      <c r="P90" s="167"/>
      <c r="Q90" s="167"/>
      <c r="R90" s="163"/>
      <c r="S90" s="167"/>
      <c r="T90" s="167"/>
      <c r="U90" s="167"/>
      <c r="V90" s="163"/>
      <c r="W90" s="167"/>
      <c r="X90" s="163"/>
      <c r="Y90" s="167"/>
      <c r="Z90" s="163"/>
      <c r="AA90" s="167"/>
      <c r="AB90" s="163"/>
      <c r="AC90" s="167"/>
      <c r="AD90" s="169"/>
      <c r="AE90" s="167"/>
      <c r="AF90" s="170"/>
      <c r="AG90" s="170"/>
      <c r="AI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</row>
    <row r="91" spans="1:64" s="68" customFormat="1" ht="13.5" x14ac:dyDescent="0.3">
      <c r="A91" s="167"/>
      <c r="B91" s="167"/>
      <c r="C91" s="167"/>
      <c r="D91" s="167"/>
      <c r="E91" s="167"/>
      <c r="F91" s="167"/>
      <c r="G91" s="167"/>
      <c r="H91" s="167"/>
      <c r="I91" s="167"/>
      <c r="J91" s="168"/>
      <c r="K91" s="168"/>
      <c r="L91" s="167"/>
      <c r="M91" s="167"/>
      <c r="N91" s="167"/>
      <c r="O91" s="167"/>
      <c r="P91" s="167"/>
      <c r="Q91" s="167"/>
      <c r="R91" s="163"/>
      <c r="S91" s="167"/>
      <c r="T91" s="167"/>
      <c r="U91" s="167"/>
      <c r="V91" s="163"/>
      <c r="W91" s="167"/>
      <c r="X91" s="163"/>
      <c r="Y91" s="167"/>
      <c r="Z91" s="163"/>
      <c r="AA91" s="167"/>
      <c r="AB91" s="163"/>
      <c r="AC91" s="167"/>
      <c r="AD91" s="169"/>
      <c r="AE91" s="167"/>
      <c r="AF91" s="170"/>
      <c r="AG91" s="170"/>
      <c r="AI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</row>
    <row r="92" spans="1:64" s="68" customFormat="1" ht="13.5" x14ac:dyDescent="0.3">
      <c r="A92" s="167"/>
      <c r="B92" s="167"/>
      <c r="C92" s="167"/>
      <c r="D92" s="167"/>
      <c r="E92" s="167"/>
      <c r="F92" s="167"/>
      <c r="G92" s="167"/>
      <c r="H92" s="167"/>
      <c r="I92" s="167"/>
      <c r="J92" s="168"/>
      <c r="K92" s="168"/>
      <c r="L92" s="167"/>
      <c r="M92" s="167"/>
      <c r="N92" s="167"/>
      <c r="O92" s="167"/>
      <c r="P92" s="167"/>
      <c r="Q92" s="167"/>
      <c r="R92" s="163"/>
      <c r="S92" s="167"/>
      <c r="T92" s="167"/>
      <c r="U92" s="167"/>
      <c r="V92" s="163"/>
      <c r="W92" s="167"/>
      <c r="X92" s="163"/>
      <c r="Y92" s="167"/>
      <c r="Z92" s="163"/>
      <c r="AA92" s="167"/>
      <c r="AB92" s="163"/>
      <c r="AC92" s="167"/>
      <c r="AD92" s="169"/>
      <c r="AE92" s="167"/>
      <c r="AF92" s="170"/>
      <c r="AG92" s="170"/>
      <c r="AI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6"/>
      <c r="BJ92" s="166"/>
      <c r="BK92" s="166"/>
      <c r="BL92" s="166"/>
    </row>
    <row r="93" spans="1:64" s="68" customFormat="1" ht="13.5" x14ac:dyDescent="0.3">
      <c r="A93" s="167"/>
      <c r="B93" s="167"/>
      <c r="C93" s="167"/>
      <c r="D93" s="167"/>
      <c r="E93" s="167"/>
      <c r="F93" s="167"/>
      <c r="G93" s="167"/>
      <c r="H93" s="167"/>
      <c r="I93" s="167"/>
      <c r="J93" s="168"/>
      <c r="K93" s="168"/>
      <c r="L93" s="167"/>
      <c r="M93" s="167"/>
      <c r="N93" s="167"/>
      <c r="O93" s="167"/>
      <c r="P93" s="167"/>
      <c r="Q93" s="167"/>
      <c r="R93" s="163"/>
      <c r="S93" s="167"/>
      <c r="T93" s="167"/>
      <c r="U93" s="167"/>
      <c r="V93" s="163"/>
      <c r="W93" s="167"/>
      <c r="X93" s="163"/>
      <c r="Y93" s="167"/>
      <c r="Z93" s="163"/>
      <c r="AA93" s="167"/>
      <c r="AB93" s="163"/>
      <c r="AC93" s="167"/>
      <c r="AD93" s="169"/>
      <c r="AE93" s="167"/>
      <c r="AF93" s="170"/>
      <c r="AG93" s="170"/>
      <c r="AI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</row>
    <row r="94" spans="1:64" s="68" customFormat="1" ht="13.5" x14ac:dyDescent="0.3">
      <c r="A94" s="167"/>
      <c r="B94" s="167"/>
      <c r="C94" s="167"/>
      <c r="D94" s="167"/>
      <c r="E94" s="167"/>
      <c r="F94" s="167"/>
      <c r="G94" s="167"/>
      <c r="H94" s="167"/>
      <c r="I94" s="167"/>
      <c r="J94" s="168"/>
      <c r="K94" s="168"/>
      <c r="L94" s="167"/>
      <c r="M94" s="167"/>
      <c r="N94" s="167"/>
      <c r="O94" s="167"/>
      <c r="P94" s="167"/>
      <c r="Q94" s="167"/>
      <c r="R94" s="163"/>
      <c r="S94" s="167"/>
      <c r="T94" s="167"/>
      <c r="U94" s="167"/>
      <c r="V94" s="163"/>
      <c r="W94" s="167"/>
      <c r="X94" s="163"/>
      <c r="Y94" s="167"/>
      <c r="Z94" s="163"/>
      <c r="AA94" s="167"/>
      <c r="AB94" s="163"/>
      <c r="AC94" s="167"/>
      <c r="AD94" s="169"/>
      <c r="AE94" s="167"/>
      <c r="AF94" s="170"/>
      <c r="AG94" s="170"/>
      <c r="AI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</row>
    <row r="95" spans="1:64" s="68" customFormat="1" ht="13.5" x14ac:dyDescent="0.3">
      <c r="A95" s="167"/>
      <c r="B95" s="167"/>
      <c r="C95" s="167"/>
      <c r="D95" s="167"/>
      <c r="E95" s="167"/>
      <c r="F95" s="167"/>
      <c r="G95" s="167"/>
      <c r="H95" s="167"/>
      <c r="I95" s="167"/>
      <c r="J95" s="168"/>
      <c r="K95" s="168"/>
      <c r="L95" s="167"/>
      <c r="M95" s="167"/>
      <c r="N95" s="167"/>
      <c r="O95" s="167"/>
      <c r="P95" s="167"/>
      <c r="Q95" s="167"/>
      <c r="R95" s="163"/>
      <c r="S95" s="167"/>
      <c r="T95" s="167"/>
      <c r="U95" s="167"/>
      <c r="V95" s="163"/>
      <c r="W95" s="167"/>
      <c r="X95" s="163"/>
      <c r="Y95" s="167"/>
      <c r="Z95" s="163"/>
      <c r="AA95" s="167"/>
      <c r="AB95" s="163"/>
      <c r="AC95" s="167"/>
      <c r="AD95" s="169"/>
      <c r="AE95" s="167"/>
      <c r="AF95" s="170"/>
      <c r="AG95" s="170"/>
      <c r="AI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</row>
    <row r="96" spans="1:64" s="68" customFormat="1" ht="13.5" x14ac:dyDescent="0.3">
      <c r="A96" s="167"/>
      <c r="B96" s="167"/>
      <c r="C96" s="167"/>
      <c r="D96" s="167"/>
      <c r="E96" s="167"/>
      <c r="F96" s="167"/>
      <c r="G96" s="167"/>
      <c r="H96" s="167"/>
      <c r="I96" s="167"/>
      <c r="J96" s="168"/>
      <c r="K96" s="168"/>
      <c r="L96" s="167"/>
      <c r="M96" s="167"/>
      <c r="N96" s="167"/>
      <c r="O96" s="167"/>
      <c r="P96" s="167"/>
      <c r="Q96" s="167"/>
      <c r="R96" s="163"/>
      <c r="S96" s="167"/>
      <c r="T96" s="167"/>
      <c r="U96" s="167"/>
      <c r="V96" s="163"/>
      <c r="W96" s="167"/>
      <c r="X96" s="163"/>
      <c r="Y96" s="167"/>
      <c r="Z96" s="163"/>
      <c r="AA96" s="167"/>
      <c r="AB96" s="163"/>
      <c r="AC96" s="167"/>
      <c r="AD96" s="169"/>
      <c r="AE96" s="167"/>
      <c r="AF96" s="170"/>
      <c r="AG96" s="170"/>
      <c r="AI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</row>
    <row r="97" spans="1:64" s="68" customFormat="1" ht="13.5" x14ac:dyDescent="0.3">
      <c r="A97" s="167"/>
      <c r="B97" s="167"/>
      <c r="C97" s="167"/>
      <c r="D97" s="167"/>
      <c r="E97" s="167"/>
      <c r="F97" s="167"/>
      <c r="G97" s="167"/>
      <c r="H97" s="167"/>
      <c r="I97" s="167"/>
      <c r="J97" s="168"/>
      <c r="K97" s="168"/>
      <c r="L97" s="167"/>
      <c r="M97" s="167"/>
      <c r="N97" s="167"/>
      <c r="O97" s="167"/>
      <c r="P97" s="167"/>
      <c r="Q97" s="167"/>
      <c r="R97" s="163"/>
      <c r="S97" s="167"/>
      <c r="T97" s="167"/>
      <c r="U97" s="167"/>
      <c r="V97" s="163"/>
      <c r="W97" s="167"/>
      <c r="X97" s="163"/>
      <c r="Y97" s="167"/>
      <c r="Z97" s="163"/>
      <c r="AA97" s="167"/>
      <c r="AB97" s="163"/>
      <c r="AC97" s="167"/>
      <c r="AD97" s="169"/>
      <c r="AE97" s="167"/>
      <c r="AF97" s="170"/>
      <c r="AG97" s="170"/>
      <c r="AI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</row>
    <row r="98" spans="1:64" s="68" customFormat="1" ht="13.5" x14ac:dyDescent="0.3">
      <c r="A98" s="167"/>
      <c r="B98" s="167"/>
      <c r="C98" s="167"/>
      <c r="D98" s="167"/>
      <c r="E98" s="167"/>
      <c r="F98" s="167"/>
      <c r="G98" s="167"/>
      <c r="H98" s="167"/>
      <c r="I98" s="167"/>
      <c r="J98" s="168"/>
      <c r="K98" s="168"/>
      <c r="L98" s="167"/>
      <c r="M98" s="167"/>
      <c r="N98" s="167"/>
      <c r="O98" s="167"/>
      <c r="P98" s="167"/>
      <c r="Q98" s="167"/>
      <c r="R98" s="163"/>
      <c r="S98" s="167"/>
      <c r="T98" s="167"/>
      <c r="U98" s="167"/>
      <c r="V98" s="163"/>
      <c r="W98" s="167"/>
      <c r="X98" s="163"/>
      <c r="Y98" s="167"/>
      <c r="Z98" s="163"/>
      <c r="AA98" s="167"/>
      <c r="AB98" s="163"/>
      <c r="AC98" s="167"/>
      <c r="AD98" s="169"/>
      <c r="AE98" s="167"/>
      <c r="AF98" s="170"/>
      <c r="AG98" s="170"/>
      <c r="AI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</row>
    <row r="99" spans="1:64" s="68" customFormat="1" ht="13.5" x14ac:dyDescent="0.3">
      <c r="A99" s="167"/>
      <c r="B99" s="167"/>
      <c r="C99" s="167"/>
      <c r="D99" s="167"/>
      <c r="E99" s="167"/>
      <c r="F99" s="167"/>
      <c r="G99" s="167"/>
      <c r="H99" s="167"/>
      <c r="I99" s="167"/>
      <c r="J99" s="168"/>
      <c r="K99" s="168"/>
      <c r="L99" s="167"/>
      <c r="M99" s="167"/>
      <c r="N99" s="167"/>
      <c r="O99" s="167"/>
      <c r="P99" s="167"/>
      <c r="Q99" s="167"/>
      <c r="R99" s="163"/>
      <c r="S99" s="167"/>
      <c r="T99" s="167"/>
      <c r="U99" s="167"/>
      <c r="V99" s="163"/>
      <c r="W99" s="167"/>
      <c r="X99" s="163"/>
      <c r="Y99" s="167"/>
      <c r="Z99" s="163"/>
      <c r="AA99" s="167"/>
      <c r="AB99" s="163"/>
      <c r="AC99" s="167"/>
      <c r="AD99" s="169"/>
      <c r="AE99" s="167"/>
      <c r="AF99" s="170"/>
      <c r="AG99" s="170"/>
      <c r="AI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</row>
    <row r="100" spans="1:64" s="68" customFormat="1" ht="13.5" x14ac:dyDescent="0.3">
      <c r="A100" s="167"/>
      <c r="B100" s="167"/>
      <c r="C100" s="167"/>
      <c r="D100" s="167"/>
      <c r="E100" s="167"/>
      <c r="F100" s="167"/>
      <c r="G100" s="167"/>
      <c r="H100" s="167"/>
      <c r="I100" s="167"/>
      <c r="J100" s="168"/>
      <c r="K100" s="168"/>
      <c r="L100" s="167"/>
      <c r="M100" s="167"/>
      <c r="N100" s="167"/>
      <c r="O100" s="167"/>
      <c r="P100" s="167"/>
      <c r="Q100" s="167"/>
      <c r="R100" s="163"/>
      <c r="S100" s="167"/>
      <c r="T100" s="167"/>
      <c r="U100" s="167"/>
      <c r="V100" s="163"/>
      <c r="W100" s="167"/>
      <c r="X100" s="163"/>
      <c r="Y100" s="167"/>
      <c r="Z100" s="163"/>
      <c r="AA100" s="167"/>
      <c r="AB100" s="163"/>
      <c r="AC100" s="167"/>
      <c r="AD100" s="169"/>
      <c r="AE100" s="167"/>
      <c r="AF100" s="170"/>
      <c r="AG100" s="170"/>
      <c r="AI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</row>
    <row r="101" spans="1:64" s="68" customFormat="1" ht="13.5" x14ac:dyDescent="0.3">
      <c r="A101" s="167"/>
      <c r="B101" s="167"/>
      <c r="C101" s="167"/>
      <c r="D101" s="167"/>
      <c r="E101" s="167"/>
      <c r="F101" s="167"/>
      <c r="G101" s="167"/>
      <c r="H101" s="167"/>
      <c r="I101" s="167"/>
      <c r="J101" s="168"/>
      <c r="K101" s="168"/>
      <c r="L101" s="167"/>
      <c r="M101" s="167"/>
      <c r="N101" s="167"/>
      <c r="O101" s="167"/>
      <c r="P101" s="167"/>
      <c r="Q101" s="167"/>
      <c r="R101" s="163"/>
      <c r="S101" s="167"/>
      <c r="T101" s="167"/>
      <c r="U101" s="167"/>
      <c r="V101" s="163"/>
      <c r="W101" s="167"/>
      <c r="X101" s="163"/>
      <c r="Y101" s="167"/>
      <c r="Z101" s="163"/>
      <c r="AA101" s="167"/>
      <c r="AB101" s="163"/>
      <c r="AC101" s="167"/>
      <c r="AD101" s="169"/>
      <c r="AE101" s="167"/>
      <c r="AF101" s="170"/>
      <c r="AG101" s="170"/>
      <c r="AI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</row>
    <row r="102" spans="1:64" s="68" customFormat="1" ht="13.5" x14ac:dyDescent="0.3">
      <c r="A102" s="167"/>
      <c r="B102" s="167"/>
      <c r="C102" s="167"/>
      <c r="D102" s="167"/>
      <c r="E102" s="167"/>
      <c r="F102" s="167"/>
      <c r="G102" s="167"/>
      <c r="H102" s="167"/>
      <c r="I102" s="167"/>
      <c r="J102" s="168"/>
      <c r="K102" s="168"/>
      <c r="L102" s="167"/>
      <c r="M102" s="167"/>
      <c r="N102" s="167"/>
      <c r="O102" s="167"/>
      <c r="P102" s="167"/>
      <c r="Q102" s="167"/>
      <c r="R102" s="163"/>
      <c r="S102" s="167"/>
      <c r="T102" s="167"/>
      <c r="U102" s="167"/>
      <c r="V102" s="163"/>
      <c r="W102" s="167"/>
      <c r="X102" s="163"/>
      <c r="Y102" s="167"/>
      <c r="Z102" s="163"/>
      <c r="AA102" s="167"/>
      <c r="AB102" s="163"/>
      <c r="AC102" s="167"/>
      <c r="AD102" s="169"/>
      <c r="AE102" s="167"/>
      <c r="AF102" s="170"/>
      <c r="AG102" s="170"/>
      <c r="AI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</row>
    <row r="103" spans="1:64" s="68" customFormat="1" ht="13.5" x14ac:dyDescent="0.3">
      <c r="A103" s="167"/>
      <c r="B103" s="167"/>
      <c r="C103" s="167"/>
      <c r="D103" s="167"/>
      <c r="E103" s="167"/>
      <c r="F103" s="167"/>
      <c r="G103" s="167"/>
      <c r="H103" s="167"/>
      <c r="I103" s="167"/>
      <c r="J103" s="168"/>
      <c r="K103" s="168"/>
      <c r="L103" s="167"/>
      <c r="M103" s="167"/>
      <c r="N103" s="167"/>
      <c r="O103" s="167"/>
      <c r="P103" s="167"/>
      <c r="Q103" s="167"/>
      <c r="R103" s="163"/>
      <c r="S103" s="167"/>
      <c r="T103" s="167"/>
      <c r="U103" s="167"/>
      <c r="V103" s="163"/>
      <c r="W103" s="167"/>
      <c r="X103" s="163"/>
      <c r="Y103" s="167"/>
      <c r="Z103" s="163"/>
      <c r="AA103" s="167"/>
      <c r="AB103" s="163"/>
      <c r="AC103" s="167"/>
      <c r="AD103" s="169"/>
      <c r="AE103" s="167"/>
      <c r="AF103" s="170"/>
      <c r="AG103" s="170"/>
      <c r="AI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</row>
    <row r="104" spans="1:64" s="68" customFormat="1" ht="13.5" x14ac:dyDescent="0.3">
      <c r="A104" s="167"/>
      <c r="B104" s="167"/>
      <c r="C104" s="167"/>
      <c r="D104" s="167"/>
      <c r="E104" s="167"/>
      <c r="F104" s="167"/>
      <c r="G104" s="167"/>
      <c r="H104" s="167"/>
      <c r="I104" s="167"/>
      <c r="J104" s="168"/>
      <c r="K104" s="168"/>
      <c r="L104" s="167"/>
      <c r="M104" s="167"/>
      <c r="N104" s="167"/>
      <c r="O104" s="167"/>
      <c r="P104" s="167"/>
      <c r="Q104" s="167"/>
      <c r="R104" s="163"/>
      <c r="S104" s="167"/>
      <c r="T104" s="167"/>
      <c r="U104" s="167"/>
      <c r="V104" s="163"/>
      <c r="W104" s="167"/>
      <c r="X104" s="163"/>
      <c r="Y104" s="167"/>
      <c r="Z104" s="163"/>
      <c r="AA104" s="167"/>
      <c r="AB104" s="163"/>
      <c r="AC104" s="167"/>
      <c r="AD104" s="169"/>
      <c r="AE104" s="167"/>
      <c r="AF104" s="170"/>
      <c r="AG104" s="170"/>
      <c r="AI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</row>
    <row r="105" spans="1:64" s="68" customFormat="1" ht="13.5" x14ac:dyDescent="0.3">
      <c r="A105" s="167"/>
      <c r="B105" s="167"/>
      <c r="C105" s="167"/>
      <c r="D105" s="167"/>
      <c r="E105" s="167"/>
      <c r="F105" s="167"/>
      <c r="G105" s="167"/>
      <c r="H105" s="167"/>
      <c r="I105" s="167"/>
      <c r="J105" s="168"/>
      <c r="K105" s="168"/>
      <c r="L105" s="167"/>
      <c r="M105" s="167"/>
      <c r="N105" s="167"/>
      <c r="O105" s="167"/>
      <c r="P105" s="167"/>
      <c r="Q105" s="167"/>
      <c r="R105" s="163"/>
      <c r="S105" s="167"/>
      <c r="T105" s="167"/>
      <c r="U105" s="167"/>
      <c r="V105" s="163"/>
      <c r="W105" s="167"/>
      <c r="X105" s="163"/>
      <c r="Y105" s="167"/>
      <c r="Z105" s="163"/>
      <c r="AA105" s="167"/>
      <c r="AB105" s="163"/>
      <c r="AC105" s="167"/>
      <c r="AD105" s="169"/>
      <c r="AE105" s="167"/>
      <c r="AF105" s="170"/>
      <c r="AG105" s="170"/>
      <c r="AI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</row>
    <row r="106" spans="1:64" s="68" customFormat="1" ht="13.5" x14ac:dyDescent="0.3">
      <c r="A106" s="167"/>
      <c r="B106" s="167"/>
      <c r="C106" s="167"/>
      <c r="D106" s="167"/>
      <c r="E106" s="167"/>
      <c r="F106" s="167"/>
      <c r="G106" s="167"/>
      <c r="H106" s="167"/>
      <c r="I106" s="167"/>
      <c r="J106" s="168"/>
      <c r="K106" s="168"/>
      <c r="L106" s="167"/>
      <c r="M106" s="167"/>
      <c r="N106" s="167"/>
      <c r="O106" s="167"/>
      <c r="P106" s="167"/>
      <c r="Q106" s="167"/>
      <c r="R106" s="163"/>
      <c r="S106" s="167"/>
      <c r="T106" s="167"/>
      <c r="U106" s="167"/>
      <c r="V106" s="163"/>
      <c r="W106" s="167"/>
      <c r="X106" s="163"/>
      <c r="Y106" s="167"/>
      <c r="Z106" s="163"/>
      <c r="AA106" s="167"/>
      <c r="AB106" s="163"/>
      <c r="AC106" s="167"/>
      <c r="AD106" s="169"/>
      <c r="AE106" s="167"/>
      <c r="AF106" s="170"/>
      <c r="AG106" s="170"/>
      <c r="AI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</row>
    <row r="107" spans="1:64" s="68" customFormat="1" ht="13.5" x14ac:dyDescent="0.3">
      <c r="A107" s="167"/>
      <c r="B107" s="167"/>
      <c r="C107" s="167"/>
      <c r="D107" s="167"/>
      <c r="E107" s="167"/>
      <c r="F107" s="167"/>
      <c r="G107" s="167"/>
      <c r="H107" s="167"/>
      <c r="I107" s="167"/>
      <c r="J107" s="168"/>
      <c r="K107" s="168"/>
      <c r="L107" s="167"/>
      <c r="M107" s="167"/>
      <c r="N107" s="167"/>
      <c r="O107" s="167"/>
      <c r="P107" s="167"/>
      <c r="Q107" s="167"/>
      <c r="R107" s="163"/>
      <c r="S107" s="167"/>
      <c r="T107" s="167"/>
      <c r="U107" s="167"/>
      <c r="V107" s="163"/>
      <c r="W107" s="167"/>
      <c r="X107" s="163"/>
      <c r="Y107" s="167"/>
      <c r="Z107" s="163"/>
      <c r="AA107" s="167"/>
      <c r="AB107" s="163"/>
      <c r="AC107" s="167"/>
      <c r="AD107" s="169"/>
      <c r="AE107" s="167"/>
      <c r="AF107" s="170"/>
      <c r="AG107" s="170"/>
      <c r="AI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</row>
    <row r="108" spans="1:64" s="68" customFormat="1" ht="13.5" x14ac:dyDescent="0.3">
      <c r="A108" s="167"/>
      <c r="B108" s="167"/>
      <c r="C108" s="167"/>
      <c r="D108" s="167"/>
      <c r="E108" s="167"/>
      <c r="F108" s="167"/>
      <c r="G108" s="167"/>
      <c r="H108" s="167"/>
      <c r="I108" s="167"/>
      <c r="J108" s="168"/>
      <c r="K108" s="168"/>
      <c r="L108" s="167"/>
      <c r="M108" s="167"/>
      <c r="N108" s="167"/>
      <c r="O108" s="167"/>
      <c r="P108" s="167"/>
      <c r="Q108" s="167"/>
      <c r="R108" s="163"/>
      <c r="S108" s="167"/>
      <c r="T108" s="167"/>
      <c r="U108" s="167"/>
      <c r="V108" s="163"/>
      <c r="W108" s="167"/>
      <c r="X108" s="163"/>
      <c r="Y108" s="167"/>
      <c r="Z108" s="163"/>
      <c r="AA108" s="167"/>
      <c r="AB108" s="163"/>
      <c r="AC108" s="167"/>
      <c r="AD108" s="169"/>
      <c r="AE108" s="167"/>
      <c r="AF108" s="170"/>
      <c r="AG108" s="170"/>
      <c r="AI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</row>
    <row r="109" spans="1:64" s="68" customFormat="1" ht="13.5" x14ac:dyDescent="0.3">
      <c r="A109" s="167"/>
      <c r="B109" s="167"/>
      <c r="C109" s="167"/>
      <c r="D109" s="167"/>
      <c r="E109" s="167"/>
      <c r="F109" s="167"/>
      <c r="G109" s="167"/>
      <c r="H109" s="167"/>
      <c r="I109" s="167"/>
      <c r="J109" s="168"/>
      <c r="K109" s="168"/>
      <c r="L109" s="167"/>
      <c r="M109" s="167"/>
      <c r="N109" s="167"/>
      <c r="O109" s="167"/>
      <c r="P109" s="167"/>
      <c r="Q109" s="167"/>
      <c r="R109" s="163"/>
      <c r="S109" s="167"/>
      <c r="T109" s="167"/>
      <c r="U109" s="167"/>
      <c r="V109" s="163"/>
      <c r="W109" s="167"/>
      <c r="X109" s="163"/>
      <c r="Y109" s="167"/>
      <c r="Z109" s="163"/>
      <c r="AA109" s="167"/>
      <c r="AB109" s="163"/>
      <c r="AC109" s="167"/>
      <c r="AD109" s="169"/>
      <c r="AE109" s="167"/>
      <c r="AF109" s="170"/>
      <c r="AG109" s="170"/>
      <c r="AI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</row>
    <row r="110" spans="1:64" s="68" customFormat="1" ht="13.5" x14ac:dyDescent="0.3">
      <c r="A110" s="167"/>
      <c r="B110" s="167"/>
      <c r="C110" s="167"/>
      <c r="D110" s="167"/>
      <c r="E110" s="167"/>
      <c r="F110" s="167"/>
      <c r="G110" s="167"/>
      <c r="H110" s="167"/>
      <c r="I110" s="167"/>
      <c r="J110" s="168"/>
      <c r="K110" s="168"/>
      <c r="L110" s="167"/>
      <c r="M110" s="167"/>
      <c r="N110" s="167"/>
      <c r="O110" s="167"/>
      <c r="P110" s="167"/>
      <c r="Q110" s="167"/>
      <c r="R110" s="163"/>
      <c r="S110" s="167"/>
      <c r="T110" s="167"/>
      <c r="U110" s="167"/>
      <c r="V110" s="163"/>
      <c r="W110" s="167"/>
      <c r="X110" s="163"/>
      <c r="Y110" s="167"/>
      <c r="Z110" s="163"/>
      <c r="AA110" s="167"/>
      <c r="AB110" s="163"/>
      <c r="AC110" s="167"/>
      <c r="AD110" s="169"/>
      <c r="AE110" s="167"/>
      <c r="AF110" s="170"/>
      <c r="AG110" s="170"/>
      <c r="AI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</row>
    <row r="111" spans="1:64" s="68" customFormat="1" ht="13.5" x14ac:dyDescent="0.3">
      <c r="A111" s="167"/>
      <c r="B111" s="167"/>
      <c r="C111" s="167"/>
      <c r="D111" s="167"/>
      <c r="E111" s="167"/>
      <c r="F111" s="167"/>
      <c r="G111" s="167"/>
      <c r="H111" s="167"/>
      <c r="I111" s="167"/>
      <c r="J111" s="168"/>
      <c r="K111" s="168"/>
      <c r="L111" s="167"/>
      <c r="M111" s="167"/>
      <c r="N111" s="167"/>
      <c r="O111" s="167"/>
      <c r="P111" s="167"/>
      <c r="Q111" s="167"/>
      <c r="R111" s="163"/>
      <c r="S111" s="167"/>
      <c r="T111" s="167"/>
      <c r="U111" s="167"/>
      <c r="V111" s="163"/>
      <c r="W111" s="167"/>
      <c r="X111" s="163"/>
      <c r="Y111" s="167"/>
      <c r="Z111" s="163"/>
      <c r="AA111" s="167"/>
      <c r="AB111" s="163"/>
      <c r="AC111" s="167"/>
      <c r="AD111" s="169"/>
      <c r="AE111" s="167"/>
      <c r="AF111" s="170"/>
      <c r="AG111" s="170"/>
      <c r="AI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</row>
    <row r="112" spans="1:64" s="68" customFormat="1" ht="13.5" x14ac:dyDescent="0.3">
      <c r="A112" s="167"/>
      <c r="B112" s="167"/>
      <c r="C112" s="167"/>
      <c r="D112" s="167"/>
      <c r="E112" s="167"/>
      <c r="F112" s="167"/>
      <c r="G112" s="167"/>
      <c r="H112" s="167"/>
      <c r="I112" s="167"/>
      <c r="J112" s="168"/>
      <c r="K112" s="168"/>
      <c r="L112" s="167"/>
      <c r="M112" s="167"/>
      <c r="N112" s="167"/>
      <c r="O112" s="167"/>
      <c r="P112" s="167"/>
      <c r="Q112" s="167"/>
      <c r="R112" s="163"/>
      <c r="S112" s="167"/>
      <c r="T112" s="167"/>
      <c r="U112" s="167"/>
      <c r="V112" s="163"/>
      <c r="W112" s="167"/>
      <c r="X112" s="163"/>
      <c r="Y112" s="167"/>
      <c r="Z112" s="163"/>
      <c r="AA112" s="167"/>
      <c r="AB112" s="163"/>
      <c r="AC112" s="167"/>
      <c r="AD112" s="169"/>
      <c r="AE112" s="167"/>
      <c r="AF112" s="170"/>
      <c r="AG112" s="170"/>
      <c r="AI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</row>
    <row r="113" spans="1:64" s="68" customFormat="1" ht="13.5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7"/>
      <c r="K113" s="17"/>
      <c r="L113" s="15"/>
      <c r="M113" s="15"/>
      <c r="N113" s="15"/>
      <c r="O113" s="15"/>
      <c r="P113" s="15"/>
      <c r="Q113" s="15"/>
      <c r="R113" s="171"/>
      <c r="S113" s="15"/>
      <c r="T113" s="15"/>
      <c r="U113" s="15"/>
      <c r="V113" s="171"/>
      <c r="W113" s="167"/>
      <c r="X113" s="163"/>
      <c r="Y113" s="167"/>
      <c r="Z113" s="163"/>
      <c r="AA113" s="167"/>
      <c r="AB113" s="163"/>
      <c r="AC113" s="167"/>
      <c r="AD113" s="169"/>
      <c r="AE113" s="167"/>
      <c r="AF113" s="170"/>
      <c r="AG113" s="170"/>
      <c r="AI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</row>
    <row r="114" spans="1:64" s="68" customFormat="1" ht="13.5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7"/>
      <c r="K114" s="17"/>
      <c r="L114" s="15"/>
      <c r="M114" s="15"/>
      <c r="N114" s="15"/>
      <c r="O114" s="15"/>
      <c r="P114" s="15"/>
      <c r="Q114" s="15"/>
      <c r="R114" s="171"/>
      <c r="S114" s="15"/>
      <c r="T114" s="15"/>
      <c r="U114" s="15"/>
      <c r="V114" s="171"/>
      <c r="W114" s="167"/>
      <c r="X114" s="163"/>
      <c r="Y114" s="167"/>
      <c r="Z114" s="163"/>
      <c r="AA114" s="167"/>
      <c r="AB114" s="163"/>
      <c r="AC114" s="167"/>
      <c r="AD114" s="169"/>
      <c r="AE114" s="167"/>
      <c r="AF114" s="170"/>
      <c r="AG114" s="170"/>
      <c r="AI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</row>
    <row r="115" spans="1:64" s="68" customFormat="1" ht="13.5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7"/>
      <c r="K115" s="17"/>
      <c r="L115" s="15"/>
      <c r="M115" s="15"/>
      <c r="N115" s="15"/>
      <c r="O115" s="15"/>
      <c r="P115" s="15"/>
      <c r="Q115" s="15"/>
      <c r="R115" s="171"/>
      <c r="S115" s="15"/>
      <c r="T115" s="15"/>
      <c r="U115" s="15"/>
      <c r="V115" s="171"/>
      <c r="W115" s="167"/>
      <c r="X115" s="163"/>
      <c r="Y115" s="167"/>
      <c r="Z115" s="163"/>
      <c r="AA115" s="167"/>
      <c r="AB115" s="163"/>
      <c r="AC115" s="167"/>
      <c r="AD115" s="169"/>
      <c r="AE115" s="167"/>
      <c r="AF115" s="170"/>
      <c r="AG115" s="170"/>
      <c r="AI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</row>
    <row r="116" spans="1:64" s="68" customFormat="1" ht="13.5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7"/>
      <c r="K116" s="17"/>
      <c r="L116" s="15"/>
      <c r="M116" s="15"/>
      <c r="N116" s="15"/>
      <c r="O116" s="15"/>
      <c r="P116" s="15"/>
      <c r="Q116" s="15"/>
      <c r="R116" s="171"/>
      <c r="S116" s="15"/>
      <c r="T116" s="15"/>
      <c r="U116" s="15"/>
      <c r="V116" s="171"/>
      <c r="W116" s="167"/>
      <c r="X116" s="163"/>
      <c r="Y116" s="167"/>
      <c r="Z116" s="163"/>
      <c r="AA116" s="167"/>
      <c r="AB116" s="163"/>
      <c r="AC116" s="167"/>
      <c r="AD116" s="169"/>
      <c r="AE116" s="167"/>
      <c r="AF116" s="170"/>
      <c r="AG116" s="170"/>
      <c r="AI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</row>
    <row r="117" spans="1:64" s="68" customFormat="1" ht="13.5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7"/>
      <c r="K117" s="17"/>
      <c r="L117" s="15"/>
      <c r="M117" s="15"/>
      <c r="N117" s="15"/>
      <c r="O117" s="15"/>
      <c r="P117" s="15"/>
      <c r="Q117" s="15"/>
      <c r="R117" s="171"/>
      <c r="S117" s="15"/>
      <c r="T117" s="15"/>
      <c r="U117" s="15"/>
      <c r="V117" s="171"/>
      <c r="W117" s="167"/>
      <c r="X117" s="163"/>
      <c r="Y117" s="167"/>
      <c r="Z117" s="163"/>
      <c r="AA117" s="167"/>
      <c r="AB117" s="163"/>
      <c r="AC117" s="167"/>
      <c r="AD117" s="169"/>
      <c r="AE117" s="167"/>
      <c r="AF117" s="170"/>
      <c r="AG117" s="170"/>
      <c r="AI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</row>
    <row r="118" spans="1:64" s="68" customFormat="1" ht="13.5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7"/>
      <c r="K118" s="17"/>
      <c r="L118" s="15"/>
      <c r="M118" s="15"/>
      <c r="N118" s="15"/>
      <c r="O118" s="15"/>
      <c r="P118" s="15"/>
      <c r="Q118" s="15"/>
      <c r="R118" s="171"/>
      <c r="S118" s="15"/>
      <c r="T118" s="15"/>
      <c r="U118" s="15"/>
      <c r="V118" s="171"/>
      <c r="W118" s="167"/>
      <c r="X118" s="163"/>
      <c r="Y118" s="167"/>
      <c r="Z118" s="163"/>
      <c r="AA118" s="167"/>
      <c r="AB118" s="163"/>
      <c r="AC118" s="167"/>
      <c r="AD118" s="169"/>
      <c r="AE118" s="167"/>
      <c r="AF118" s="170"/>
      <c r="AG118" s="170"/>
      <c r="AI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</row>
    <row r="119" spans="1:64" s="68" customFormat="1" ht="13.5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7"/>
      <c r="K119" s="17"/>
      <c r="L119" s="15"/>
      <c r="M119" s="15"/>
      <c r="N119" s="15"/>
      <c r="O119" s="15"/>
      <c r="P119" s="15"/>
      <c r="Q119" s="15"/>
      <c r="R119" s="171"/>
      <c r="S119" s="15"/>
      <c r="T119" s="15"/>
      <c r="U119" s="15"/>
      <c r="V119" s="171"/>
      <c r="W119" s="167"/>
      <c r="X119" s="163"/>
      <c r="Y119" s="167"/>
      <c r="Z119" s="163"/>
      <c r="AA119" s="167"/>
      <c r="AB119" s="163"/>
      <c r="AC119" s="167"/>
      <c r="AD119" s="169"/>
      <c r="AE119" s="167"/>
      <c r="AF119" s="170"/>
      <c r="AG119" s="170"/>
      <c r="AI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</row>
    <row r="120" spans="1:64" s="68" customFormat="1" ht="13.5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7"/>
      <c r="K120" s="17"/>
      <c r="L120" s="15"/>
      <c r="M120" s="15"/>
      <c r="N120" s="15"/>
      <c r="O120" s="15"/>
      <c r="P120" s="15"/>
      <c r="Q120" s="15"/>
      <c r="R120" s="171"/>
      <c r="S120" s="15"/>
      <c r="T120" s="15"/>
      <c r="U120" s="15"/>
      <c r="V120" s="171"/>
      <c r="W120" s="167"/>
      <c r="X120" s="163"/>
      <c r="Y120" s="167"/>
      <c r="Z120" s="163"/>
      <c r="AA120" s="167"/>
      <c r="AB120" s="163"/>
      <c r="AC120" s="167"/>
      <c r="AD120" s="169"/>
      <c r="AE120" s="167"/>
      <c r="AF120" s="170"/>
      <c r="AG120" s="170"/>
      <c r="AI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</row>
    <row r="121" spans="1:64" s="68" customFormat="1" ht="13.5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7"/>
      <c r="K121" s="17"/>
      <c r="L121" s="15"/>
      <c r="M121" s="15"/>
      <c r="N121" s="15"/>
      <c r="O121" s="15"/>
      <c r="P121" s="15"/>
      <c r="Q121" s="15"/>
      <c r="R121" s="171"/>
      <c r="S121" s="15"/>
      <c r="T121" s="15"/>
      <c r="U121" s="15"/>
      <c r="V121" s="171"/>
      <c r="W121" s="167"/>
      <c r="X121" s="163"/>
      <c r="Y121" s="167"/>
      <c r="Z121" s="163"/>
      <c r="AA121" s="167"/>
      <c r="AB121" s="163"/>
      <c r="AC121" s="167"/>
      <c r="AD121" s="169"/>
      <c r="AE121" s="167"/>
      <c r="AF121" s="170"/>
      <c r="AG121" s="170"/>
      <c r="AI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</row>
    <row r="122" spans="1:64" s="68" customFormat="1" ht="13.5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7"/>
      <c r="K122" s="17"/>
      <c r="L122" s="15"/>
      <c r="M122" s="15"/>
      <c r="N122" s="15"/>
      <c r="O122" s="15"/>
      <c r="P122" s="15"/>
      <c r="Q122" s="15"/>
      <c r="R122" s="171"/>
      <c r="S122" s="15"/>
      <c r="T122" s="15"/>
      <c r="U122" s="15"/>
      <c r="V122" s="171"/>
      <c r="W122" s="167"/>
      <c r="X122" s="163"/>
      <c r="Y122" s="167"/>
      <c r="Z122" s="163"/>
      <c r="AA122" s="167"/>
      <c r="AB122" s="163"/>
      <c r="AC122" s="167"/>
      <c r="AD122" s="169"/>
      <c r="AE122" s="167"/>
      <c r="AF122" s="170"/>
      <c r="AG122" s="170"/>
      <c r="AI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</row>
    <row r="123" spans="1:64" s="174" customForma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7"/>
      <c r="K123" s="17"/>
      <c r="L123" s="15"/>
      <c r="M123" s="15"/>
      <c r="N123" s="15"/>
      <c r="O123" s="15"/>
      <c r="P123" s="15"/>
      <c r="Q123" s="15"/>
      <c r="R123" s="171"/>
      <c r="S123" s="15"/>
      <c r="T123" s="15"/>
      <c r="U123" s="15"/>
      <c r="V123" s="171"/>
      <c r="W123" s="15"/>
      <c r="X123" s="171"/>
      <c r="Y123" s="15"/>
      <c r="Z123" s="171"/>
      <c r="AA123" s="15"/>
      <c r="AB123" s="171"/>
      <c r="AC123" s="15"/>
      <c r="AD123" s="172"/>
      <c r="AE123" s="15"/>
      <c r="AF123" s="173"/>
      <c r="AG123" s="173"/>
      <c r="AI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</row>
    <row r="124" spans="1:64" s="174" customForma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7"/>
      <c r="K124" s="17"/>
      <c r="L124" s="15"/>
      <c r="M124" s="15"/>
      <c r="N124" s="15"/>
      <c r="O124" s="15"/>
      <c r="P124" s="15"/>
      <c r="Q124" s="15"/>
      <c r="R124" s="171"/>
      <c r="S124" s="15"/>
      <c r="T124" s="15"/>
      <c r="U124" s="15"/>
      <c r="V124" s="171"/>
      <c r="W124" s="15"/>
      <c r="X124" s="171"/>
      <c r="Y124" s="15"/>
      <c r="Z124" s="171"/>
      <c r="AA124" s="15"/>
      <c r="AB124" s="171"/>
      <c r="AC124" s="15"/>
      <c r="AD124" s="172"/>
      <c r="AE124" s="15"/>
      <c r="AF124" s="173"/>
      <c r="AG124" s="173"/>
      <c r="AI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</row>
    <row r="125" spans="1:64" s="174" customForma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7"/>
      <c r="K125" s="17"/>
      <c r="L125" s="15"/>
      <c r="M125" s="15"/>
      <c r="N125" s="15"/>
      <c r="O125" s="15"/>
      <c r="P125" s="15"/>
      <c r="Q125" s="15"/>
      <c r="R125" s="171"/>
      <c r="S125" s="15"/>
      <c r="T125" s="15"/>
      <c r="U125" s="15"/>
      <c r="V125" s="171"/>
      <c r="W125" s="15"/>
      <c r="X125" s="171"/>
      <c r="Y125" s="15"/>
      <c r="Z125" s="171"/>
      <c r="AA125" s="15"/>
      <c r="AB125" s="171"/>
      <c r="AC125" s="15"/>
      <c r="AD125" s="172"/>
      <c r="AE125" s="15"/>
      <c r="AF125" s="173"/>
      <c r="AG125" s="173"/>
      <c r="AI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</row>
    <row r="126" spans="1:64" s="174" customForma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7"/>
      <c r="K126" s="17"/>
      <c r="L126" s="15"/>
      <c r="M126" s="15"/>
      <c r="N126" s="15"/>
      <c r="O126" s="15"/>
      <c r="P126" s="15"/>
      <c r="Q126" s="15"/>
      <c r="R126" s="171"/>
      <c r="S126" s="15"/>
      <c r="T126" s="15"/>
      <c r="U126" s="15"/>
      <c r="V126" s="171"/>
      <c r="W126" s="15"/>
      <c r="X126" s="171"/>
      <c r="Y126" s="15"/>
      <c r="Z126" s="171"/>
      <c r="AA126" s="15"/>
      <c r="AB126" s="171"/>
      <c r="AC126" s="15"/>
      <c r="AD126" s="172"/>
      <c r="AE126" s="15"/>
      <c r="AF126" s="173"/>
      <c r="AG126" s="173"/>
      <c r="AI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</row>
    <row r="127" spans="1:64" s="174" customForma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7"/>
      <c r="K127" s="17"/>
      <c r="L127" s="15"/>
      <c r="M127" s="15"/>
      <c r="N127" s="15"/>
      <c r="O127" s="15"/>
      <c r="P127" s="15"/>
      <c r="Q127" s="15"/>
      <c r="R127" s="171"/>
      <c r="S127" s="15"/>
      <c r="T127" s="15"/>
      <c r="U127" s="15"/>
      <c r="V127" s="171"/>
      <c r="W127" s="15"/>
      <c r="X127" s="171"/>
      <c r="Y127" s="15"/>
      <c r="Z127" s="171"/>
      <c r="AA127" s="15"/>
      <c r="AB127" s="171"/>
      <c r="AC127" s="15"/>
      <c r="AD127" s="172"/>
      <c r="AE127" s="15"/>
      <c r="AF127" s="173"/>
      <c r="AG127" s="173"/>
      <c r="AI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</row>
    <row r="128" spans="1:64" s="174" customForma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7"/>
      <c r="K128" s="17"/>
      <c r="L128" s="15"/>
      <c r="M128" s="15"/>
      <c r="N128" s="15"/>
      <c r="O128" s="15"/>
      <c r="P128" s="15"/>
      <c r="Q128" s="15"/>
      <c r="R128" s="171"/>
      <c r="S128" s="15"/>
      <c r="T128" s="15"/>
      <c r="U128" s="15"/>
      <c r="V128" s="171"/>
      <c r="W128" s="15"/>
      <c r="X128" s="171"/>
      <c r="Y128" s="15"/>
      <c r="Z128" s="171"/>
      <c r="AA128" s="15"/>
      <c r="AB128" s="171"/>
      <c r="AC128" s="15"/>
      <c r="AD128" s="172"/>
      <c r="AE128" s="15"/>
      <c r="AF128" s="173"/>
      <c r="AG128" s="173"/>
      <c r="AI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</row>
    <row r="129" spans="1:64" s="174" customForma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7"/>
      <c r="K129" s="17"/>
      <c r="L129" s="15"/>
      <c r="M129" s="15"/>
      <c r="N129" s="15"/>
      <c r="O129" s="15"/>
      <c r="P129" s="15"/>
      <c r="Q129" s="15"/>
      <c r="R129" s="171"/>
      <c r="S129" s="15"/>
      <c r="T129" s="15"/>
      <c r="U129" s="15"/>
      <c r="V129" s="171"/>
      <c r="W129" s="15"/>
      <c r="X129" s="171"/>
      <c r="Y129" s="15"/>
      <c r="Z129" s="171"/>
      <c r="AA129" s="15"/>
      <c r="AB129" s="171"/>
      <c r="AC129" s="15"/>
      <c r="AD129" s="172"/>
      <c r="AE129" s="15"/>
      <c r="AF129" s="173"/>
      <c r="AG129" s="173"/>
      <c r="AI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</row>
    <row r="130" spans="1:64" s="174" customForma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7"/>
      <c r="K130" s="17"/>
      <c r="L130" s="15"/>
      <c r="M130" s="15"/>
      <c r="N130" s="15"/>
      <c r="O130" s="15"/>
      <c r="P130" s="15"/>
      <c r="Q130" s="15"/>
      <c r="R130" s="171"/>
      <c r="S130" s="15"/>
      <c r="T130" s="15"/>
      <c r="U130" s="15"/>
      <c r="V130" s="171"/>
      <c r="W130" s="15"/>
      <c r="X130" s="171"/>
      <c r="Y130" s="15"/>
      <c r="Z130" s="171"/>
      <c r="AA130" s="15"/>
      <c r="AB130" s="171"/>
      <c r="AC130" s="15"/>
      <c r="AD130" s="172"/>
      <c r="AE130" s="15"/>
      <c r="AF130" s="173"/>
      <c r="AG130" s="173"/>
      <c r="AI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</row>
    <row r="131" spans="1:64" s="174" customForma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7"/>
      <c r="K131" s="17"/>
      <c r="L131" s="15"/>
      <c r="M131" s="15"/>
      <c r="N131" s="15"/>
      <c r="O131" s="15"/>
      <c r="P131" s="15"/>
      <c r="Q131" s="15"/>
      <c r="R131" s="171"/>
      <c r="S131" s="15"/>
      <c r="T131" s="15"/>
      <c r="U131" s="15"/>
      <c r="V131" s="171"/>
      <c r="W131" s="15"/>
      <c r="X131" s="171"/>
      <c r="Y131" s="15"/>
      <c r="Z131" s="171"/>
      <c r="AA131" s="15"/>
      <c r="AB131" s="171"/>
      <c r="AC131" s="15"/>
      <c r="AD131" s="172"/>
      <c r="AE131" s="15"/>
      <c r="AF131" s="173"/>
      <c r="AG131" s="173"/>
      <c r="AI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</row>
    <row r="132" spans="1:64" s="174" customForma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7"/>
      <c r="K132" s="17"/>
      <c r="L132" s="15"/>
      <c r="M132" s="15"/>
      <c r="N132" s="15"/>
      <c r="O132" s="15"/>
      <c r="P132" s="15"/>
      <c r="Q132" s="15"/>
      <c r="R132" s="171"/>
      <c r="S132" s="15"/>
      <c r="T132" s="15"/>
      <c r="U132" s="15"/>
      <c r="V132" s="171"/>
      <c r="W132" s="15"/>
      <c r="X132" s="171"/>
      <c r="Y132" s="15"/>
      <c r="Z132" s="171"/>
      <c r="AA132" s="15"/>
      <c r="AB132" s="171"/>
      <c r="AC132" s="15"/>
      <c r="AD132" s="172"/>
      <c r="AE132" s="15"/>
      <c r="AF132" s="173"/>
      <c r="AG132" s="173"/>
      <c r="AI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</row>
    <row r="133" spans="1:64" s="174" customForma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7"/>
      <c r="K133" s="17"/>
      <c r="L133" s="15"/>
      <c r="M133" s="15"/>
      <c r="N133" s="15"/>
      <c r="O133" s="15"/>
      <c r="P133" s="15"/>
      <c r="Q133" s="15"/>
      <c r="R133" s="171"/>
      <c r="S133" s="15"/>
      <c r="T133" s="15"/>
      <c r="U133" s="15"/>
      <c r="V133" s="171"/>
      <c r="W133" s="15"/>
      <c r="X133" s="171"/>
      <c r="Y133" s="15"/>
      <c r="Z133" s="171"/>
      <c r="AA133" s="15"/>
      <c r="AB133" s="171"/>
      <c r="AC133" s="15"/>
      <c r="AD133" s="172"/>
      <c r="AE133" s="15"/>
      <c r="AF133" s="173"/>
      <c r="AG133" s="173"/>
      <c r="AI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</row>
    <row r="134" spans="1:64" s="174" customForma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7"/>
      <c r="K134" s="17"/>
      <c r="L134" s="15"/>
      <c r="M134" s="15"/>
      <c r="N134" s="15"/>
      <c r="O134" s="15"/>
      <c r="P134" s="15"/>
      <c r="Q134" s="15"/>
      <c r="R134" s="171"/>
      <c r="S134" s="15"/>
      <c r="T134" s="15"/>
      <c r="U134" s="15"/>
      <c r="V134" s="171"/>
      <c r="W134" s="15"/>
      <c r="X134" s="171"/>
      <c r="Y134" s="15"/>
      <c r="Z134" s="171"/>
      <c r="AA134" s="15"/>
      <c r="AB134" s="171"/>
      <c r="AC134" s="15"/>
      <c r="AD134" s="172"/>
      <c r="AE134" s="15"/>
      <c r="AF134" s="173"/>
      <c r="AG134" s="173"/>
      <c r="AI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</row>
    <row r="135" spans="1:64" s="174" customForma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7"/>
      <c r="K135" s="17"/>
      <c r="L135" s="15"/>
      <c r="M135" s="15"/>
      <c r="N135" s="15"/>
      <c r="O135" s="15"/>
      <c r="P135" s="15"/>
      <c r="Q135" s="15"/>
      <c r="R135" s="171"/>
      <c r="S135" s="15"/>
      <c r="T135" s="15"/>
      <c r="U135" s="15"/>
      <c r="V135" s="171"/>
      <c r="W135" s="15"/>
      <c r="X135" s="171"/>
      <c r="Y135" s="15"/>
      <c r="Z135" s="171"/>
      <c r="AA135" s="15"/>
      <c r="AB135" s="171"/>
      <c r="AC135" s="15"/>
      <c r="AD135" s="172"/>
      <c r="AE135" s="15"/>
      <c r="AF135" s="173"/>
      <c r="AG135" s="173"/>
      <c r="AI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</row>
    <row r="136" spans="1:64" s="174" customForma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7"/>
      <c r="K136" s="17"/>
      <c r="L136" s="15"/>
      <c r="M136" s="15"/>
      <c r="N136" s="15"/>
      <c r="O136" s="15"/>
      <c r="P136" s="15"/>
      <c r="Q136" s="15"/>
      <c r="R136" s="171"/>
      <c r="S136" s="15"/>
      <c r="T136" s="15"/>
      <c r="U136" s="15"/>
      <c r="V136" s="171"/>
      <c r="W136" s="15"/>
      <c r="X136" s="171"/>
      <c r="Y136" s="15"/>
      <c r="Z136" s="171"/>
      <c r="AA136" s="15"/>
      <c r="AB136" s="171"/>
      <c r="AC136" s="15"/>
      <c r="AD136" s="172"/>
      <c r="AE136" s="15"/>
      <c r="AF136" s="173"/>
      <c r="AG136" s="173"/>
      <c r="AI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</row>
    <row r="137" spans="1:64" s="174" customForma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7"/>
      <c r="K137" s="17"/>
      <c r="L137" s="15"/>
      <c r="M137" s="15"/>
      <c r="N137" s="15"/>
      <c r="O137" s="15"/>
      <c r="P137" s="15"/>
      <c r="Q137" s="15"/>
      <c r="R137" s="171"/>
      <c r="S137" s="15"/>
      <c r="T137" s="15"/>
      <c r="U137" s="15"/>
      <c r="V137" s="171"/>
      <c r="W137" s="15"/>
      <c r="X137" s="171"/>
      <c r="Y137" s="15"/>
      <c r="Z137" s="171"/>
      <c r="AA137" s="15"/>
      <c r="AB137" s="171"/>
      <c r="AC137" s="15"/>
      <c r="AD137" s="172"/>
      <c r="AE137" s="15"/>
      <c r="AF137" s="173"/>
      <c r="AG137" s="173"/>
      <c r="AI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</row>
    <row r="138" spans="1:64" s="174" customForma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7"/>
      <c r="K138" s="17"/>
      <c r="L138" s="15"/>
      <c r="M138" s="15"/>
      <c r="N138" s="15"/>
      <c r="O138" s="15"/>
      <c r="P138" s="15"/>
      <c r="Q138" s="15"/>
      <c r="R138" s="171"/>
      <c r="S138" s="15"/>
      <c r="T138" s="15"/>
      <c r="U138" s="15"/>
      <c r="V138" s="171"/>
      <c r="W138" s="15"/>
      <c r="X138" s="171"/>
      <c r="Y138" s="15"/>
      <c r="Z138" s="171"/>
      <c r="AA138" s="15"/>
      <c r="AB138" s="171"/>
      <c r="AC138" s="15"/>
      <c r="AD138" s="172"/>
      <c r="AE138" s="15"/>
      <c r="AF138" s="173"/>
      <c r="AG138" s="173"/>
      <c r="AI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</row>
    <row r="139" spans="1:64" s="174" customForma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7"/>
      <c r="K139" s="17"/>
      <c r="L139" s="15"/>
      <c r="M139" s="15"/>
      <c r="N139" s="15"/>
      <c r="O139" s="15"/>
      <c r="P139" s="15"/>
      <c r="Q139" s="15"/>
      <c r="R139" s="171"/>
      <c r="S139" s="15"/>
      <c r="T139" s="15"/>
      <c r="U139" s="15"/>
      <c r="V139" s="171"/>
      <c r="W139" s="15"/>
      <c r="X139" s="171"/>
      <c r="Y139" s="15"/>
      <c r="Z139" s="171"/>
      <c r="AA139" s="15"/>
      <c r="AB139" s="171"/>
      <c r="AC139" s="15"/>
      <c r="AD139" s="172"/>
      <c r="AE139" s="15"/>
      <c r="AF139" s="173"/>
      <c r="AG139" s="173"/>
      <c r="AI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</row>
    <row r="140" spans="1:64" s="174" customForma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7"/>
      <c r="K140" s="17"/>
      <c r="L140" s="15"/>
      <c r="M140" s="15"/>
      <c r="N140" s="15"/>
      <c r="O140" s="15"/>
      <c r="P140" s="15"/>
      <c r="Q140" s="15"/>
      <c r="R140" s="171"/>
      <c r="S140" s="15"/>
      <c r="T140" s="15"/>
      <c r="U140" s="15"/>
      <c r="V140" s="171"/>
      <c r="W140" s="15"/>
      <c r="X140" s="171"/>
      <c r="Y140" s="15"/>
      <c r="Z140" s="171"/>
      <c r="AA140" s="15"/>
      <c r="AB140" s="171"/>
      <c r="AC140" s="15"/>
      <c r="AD140" s="172"/>
      <c r="AE140" s="15"/>
      <c r="AF140" s="173"/>
      <c r="AG140" s="173"/>
      <c r="AI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</row>
    <row r="141" spans="1:64" s="174" customForma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7"/>
      <c r="K141" s="17"/>
      <c r="L141" s="15"/>
      <c r="M141" s="15"/>
      <c r="N141" s="15"/>
      <c r="O141" s="15"/>
      <c r="P141" s="15"/>
      <c r="Q141" s="15"/>
      <c r="R141" s="171"/>
      <c r="S141" s="15"/>
      <c r="T141" s="15"/>
      <c r="U141" s="15"/>
      <c r="V141" s="171"/>
      <c r="W141" s="15"/>
      <c r="X141" s="171"/>
      <c r="Y141" s="15"/>
      <c r="Z141" s="171"/>
      <c r="AA141" s="15"/>
      <c r="AB141" s="171"/>
      <c r="AC141" s="15"/>
      <c r="AD141" s="172"/>
      <c r="AE141" s="15"/>
      <c r="AF141" s="173"/>
      <c r="AG141" s="173"/>
      <c r="AI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</row>
    <row r="142" spans="1:64" s="174" customForma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7"/>
      <c r="K142" s="17"/>
      <c r="L142" s="15"/>
      <c r="M142" s="15"/>
      <c r="N142" s="15"/>
      <c r="O142" s="15"/>
      <c r="P142" s="15"/>
      <c r="Q142" s="15"/>
      <c r="R142" s="171"/>
      <c r="S142" s="15"/>
      <c r="T142" s="15"/>
      <c r="U142" s="15"/>
      <c r="V142" s="171"/>
      <c r="W142" s="15"/>
      <c r="X142" s="171"/>
      <c r="Y142" s="15"/>
      <c r="Z142" s="171"/>
      <c r="AA142" s="15"/>
      <c r="AB142" s="171"/>
      <c r="AC142" s="15"/>
      <c r="AD142" s="172"/>
      <c r="AE142" s="15"/>
      <c r="AF142" s="173"/>
      <c r="AG142" s="173"/>
      <c r="AI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</row>
    <row r="143" spans="1:64" s="174" customForma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7"/>
      <c r="K143" s="17"/>
      <c r="L143" s="15"/>
      <c r="M143" s="15"/>
      <c r="N143" s="15"/>
      <c r="O143" s="15"/>
      <c r="P143" s="15"/>
      <c r="Q143" s="15"/>
      <c r="R143" s="171"/>
      <c r="S143" s="15"/>
      <c r="T143" s="15"/>
      <c r="U143" s="15"/>
      <c r="V143" s="171"/>
      <c r="W143" s="15"/>
      <c r="X143" s="171"/>
      <c r="Y143" s="15"/>
      <c r="Z143" s="171"/>
      <c r="AA143" s="15"/>
      <c r="AB143" s="171"/>
      <c r="AC143" s="15"/>
      <c r="AD143" s="172"/>
      <c r="AE143" s="15"/>
      <c r="AF143" s="173"/>
      <c r="AG143" s="173"/>
      <c r="AI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</row>
    <row r="144" spans="1:64" s="174" customForma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7"/>
      <c r="K144" s="17"/>
      <c r="L144" s="15"/>
      <c r="M144" s="15"/>
      <c r="N144" s="15"/>
      <c r="O144" s="15"/>
      <c r="P144" s="15"/>
      <c r="Q144" s="15"/>
      <c r="R144" s="171"/>
      <c r="S144" s="15"/>
      <c r="T144" s="15"/>
      <c r="U144" s="15"/>
      <c r="V144" s="171"/>
      <c r="W144" s="15"/>
      <c r="X144" s="171"/>
      <c r="Y144" s="15"/>
      <c r="Z144" s="171"/>
      <c r="AA144" s="15"/>
      <c r="AB144" s="171"/>
      <c r="AC144" s="15"/>
      <c r="AD144" s="172"/>
      <c r="AE144" s="15"/>
      <c r="AF144" s="173"/>
      <c r="AG144" s="173"/>
      <c r="AI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</row>
    <row r="145" spans="1:64" s="174" customForma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7"/>
      <c r="K145" s="17"/>
      <c r="L145" s="15"/>
      <c r="M145" s="15"/>
      <c r="N145" s="15"/>
      <c r="O145" s="15"/>
      <c r="P145" s="15"/>
      <c r="Q145" s="15"/>
      <c r="R145" s="171"/>
      <c r="S145" s="15"/>
      <c r="T145" s="15"/>
      <c r="U145" s="15"/>
      <c r="V145" s="171"/>
      <c r="W145" s="15"/>
      <c r="X145" s="171"/>
      <c r="Y145" s="15"/>
      <c r="Z145" s="171"/>
      <c r="AA145" s="15"/>
      <c r="AB145" s="171"/>
      <c r="AC145" s="15"/>
      <c r="AD145" s="172"/>
      <c r="AE145" s="15"/>
      <c r="AF145" s="173"/>
      <c r="AG145" s="173"/>
      <c r="AI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</row>
    <row r="146" spans="1:64" s="174" customForma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7"/>
      <c r="K146" s="17"/>
      <c r="L146" s="15"/>
      <c r="M146" s="15"/>
      <c r="N146" s="15"/>
      <c r="O146" s="15"/>
      <c r="P146" s="15"/>
      <c r="Q146" s="15"/>
      <c r="R146" s="171"/>
      <c r="S146" s="15"/>
      <c r="T146" s="15"/>
      <c r="U146" s="15"/>
      <c r="V146" s="171"/>
      <c r="W146" s="15"/>
      <c r="X146" s="171"/>
      <c r="Y146" s="15"/>
      <c r="Z146" s="171"/>
      <c r="AA146" s="15"/>
      <c r="AB146" s="171"/>
      <c r="AC146" s="15"/>
      <c r="AD146" s="172"/>
      <c r="AE146" s="15"/>
      <c r="AF146" s="173"/>
      <c r="AG146" s="173"/>
      <c r="AI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</row>
    <row r="147" spans="1:64" s="174" customForma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7"/>
      <c r="K147" s="17"/>
      <c r="L147" s="15"/>
      <c r="M147" s="15"/>
      <c r="N147" s="15"/>
      <c r="O147" s="15"/>
      <c r="P147" s="15"/>
      <c r="Q147" s="15"/>
      <c r="R147" s="171"/>
      <c r="S147" s="15"/>
      <c r="T147" s="15"/>
      <c r="U147" s="15"/>
      <c r="V147" s="171"/>
      <c r="W147" s="15"/>
      <c r="X147" s="171"/>
      <c r="Y147" s="15"/>
      <c r="Z147" s="171"/>
      <c r="AA147" s="15"/>
      <c r="AB147" s="171"/>
      <c r="AC147" s="15"/>
      <c r="AD147" s="172"/>
      <c r="AE147" s="15"/>
      <c r="AF147" s="173"/>
      <c r="AG147" s="173"/>
      <c r="AI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</row>
    <row r="148" spans="1:64" s="174" customForma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7"/>
      <c r="K148" s="17"/>
      <c r="L148" s="15"/>
      <c r="M148" s="15"/>
      <c r="N148" s="15"/>
      <c r="O148" s="15"/>
      <c r="P148" s="15"/>
      <c r="Q148" s="15"/>
      <c r="R148" s="171"/>
      <c r="S148" s="15"/>
      <c r="T148" s="15"/>
      <c r="U148" s="15"/>
      <c r="V148" s="171"/>
      <c r="W148" s="15"/>
      <c r="X148" s="171"/>
      <c r="Y148" s="15"/>
      <c r="Z148" s="171"/>
      <c r="AA148" s="15"/>
      <c r="AB148" s="171"/>
      <c r="AC148" s="15"/>
      <c r="AD148" s="172"/>
      <c r="AE148" s="15"/>
      <c r="AF148" s="173"/>
      <c r="AG148" s="173"/>
      <c r="AI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</row>
    <row r="149" spans="1:64" s="174" customForma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7"/>
      <c r="K149" s="17"/>
      <c r="L149" s="15"/>
      <c r="M149" s="15"/>
      <c r="N149" s="15"/>
      <c r="O149" s="15"/>
      <c r="P149" s="15"/>
      <c r="Q149" s="15"/>
      <c r="R149" s="171"/>
      <c r="S149" s="15"/>
      <c r="T149" s="15"/>
      <c r="U149" s="15"/>
      <c r="V149" s="171"/>
      <c r="W149" s="15"/>
      <c r="X149" s="171"/>
      <c r="Y149" s="15"/>
      <c r="Z149" s="171"/>
      <c r="AA149" s="15"/>
      <c r="AB149" s="171"/>
      <c r="AC149" s="15"/>
      <c r="AD149" s="172"/>
      <c r="AE149" s="15"/>
      <c r="AF149" s="173"/>
      <c r="AG149" s="173"/>
      <c r="AI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</row>
    <row r="150" spans="1:64" s="174" customForma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7"/>
      <c r="K150" s="17"/>
      <c r="L150" s="15"/>
      <c r="M150" s="15"/>
      <c r="N150" s="15"/>
      <c r="O150" s="15"/>
      <c r="P150" s="15"/>
      <c r="Q150" s="15"/>
      <c r="R150" s="171"/>
      <c r="S150" s="15"/>
      <c r="T150" s="15"/>
      <c r="U150" s="15"/>
      <c r="V150" s="171"/>
      <c r="W150" s="15"/>
      <c r="X150" s="171"/>
      <c r="Y150" s="15"/>
      <c r="Z150" s="171"/>
      <c r="AA150" s="15"/>
      <c r="AB150" s="171"/>
      <c r="AC150" s="15"/>
      <c r="AD150" s="172"/>
      <c r="AE150" s="15"/>
      <c r="AF150" s="173"/>
      <c r="AG150" s="173"/>
      <c r="AI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</row>
    <row r="151" spans="1:64" s="174" customForma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7"/>
      <c r="K151" s="17"/>
      <c r="L151" s="15"/>
      <c r="M151" s="15"/>
      <c r="N151" s="15"/>
      <c r="O151" s="15"/>
      <c r="P151" s="15"/>
      <c r="Q151" s="15"/>
      <c r="R151" s="171"/>
      <c r="S151" s="15"/>
      <c r="T151" s="15"/>
      <c r="U151" s="15"/>
      <c r="V151" s="171"/>
      <c r="W151" s="15"/>
      <c r="X151" s="171"/>
      <c r="Y151" s="15"/>
      <c r="Z151" s="171"/>
      <c r="AA151" s="15"/>
      <c r="AB151" s="171"/>
      <c r="AC151" s="15"/>
      <c r="AD151" s="172"/>
      <c r="AE151" s="15"/>
      <c r="AF151" s="173"/>
      <c r="AG151" s="173"/>
      <c r="AI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</row>
    <row r="152" spans="1:64" s="174" customForma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7"/>
      <c r="K152" s="17"/>
      <c r="L152" s="15"/>
      <c r="M152" s="15"/>
      <c r="N152" s="15"/>
      <c r="O152" s="15"/>
      <c r="P152" s="15"/>
      <c r="Q152" s="15"/>
      <c r="R152" s="171"/>
      <c r="S152" s="15"/>
      <c r="T152" s="15"/>
      <c r="U152" s="15"/>
      <c r="V152" s="171"/>
      <c r="W152" s="15"/>
      <c r="X152" s="171"/>
      <c r="Y152" s="15"/>
      <c r="Z152" s="171"/>
      <c r="AA152" s="15"/>
      <c r="AB152" s="171"/>
      <c r="AC152" s="15"/>
      <c r="AD152" s="172"/>
      <c r="AE152" s="15"/>
      <c r="AF152" s="173"/>
      <c r="AG152" s="173"/>
      <c r="AI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</row>
    <row r="153" spans="1:64" s="174" customForma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7"/>
      <c r="K153" s="17"/>
      <c r="L153" s="15"/>
      <c r="M153" s="15"/>
      <c r="N153" s="15"/>
      <c r="O153" s="15"/>
      <c r="P153" s="15"/>
      <c r="Q153" s="15"/>
      <c r="R153" s="171"/>
      <c r="S153" s="15"/>
      <c r="T153" s="15"/>
      <c r="U153" s="15"/>
      <c r="V153" s="171"/>
      <c r="W153" s="15"/>
      <c r="X153" s="171"/>
      <c r="Y153" s="15"/>
      <c r="Z153" s="171"/>
      <c r="AA153" s="15"/>
      <c r="AB153" s="171"/>
      <c r="AC153" s="15"/>
      <c r="AD153" s="172"/>
      <c r="AE153" s="15"/>
      <c r="AF153" s="173"/>
      <c r="AG153" s="173"/>
      <c r="AI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</row>
    <row r="154" spans="1:64" s="174" customForma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7"/>
      <c r="K154" s="17"/>
      <c r="L154" s="15"/>
      <c r="M154" s="15"/>
      <c r="N154" s="15"/>
      <c r="O154" s="15"/>
      <c r="P154" s="15"/>
      <c r="Q154" s="15"/>
      <c r="R154" s="171"/>
      <c r="S154" s="15"/>
      <c r="T154" s="15"/>
      <c r="U154" s="15"/>
      <c r="V154" s="171"/>
      <c r="W154" s="15"/>
      <c r="X154" s="171"/>
      <c r="Y154" s="15"/>
      <c r="Z154" s="171"/>
      <c r="AA154" s="15"/>
      <c r="AB154" s="171"/>
      <c r="AC154" s="15"/>
      <c r="AD154" s="172"/>
      <c r="AE154" s="15"/>
      <c r="AF154" s="173"/>
      <c r="AG154" s="173"/>
      <c r="AI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</row>
    <row r="155" spans="1:64" s="174" customForma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7"/>
      <c r="K155" s="17"/>
      <c r="L155" s="15"/>
      <c r="M155" s="15"/>
      <c r="N155" s="15"/>
      <c r="O155" s="15"/>
      <c r="P155" s="15"/>
      <c r="Q155" s="15"/>
      <c r="R155" s="171"/>
      <c r="S155" s="15"/>
      <c r="T155" s="15"/>
      <c r="U155" s="15"/>
      <c r="V155" s="171"/>
      <c r="W155" s="15"/>
      <c r="X155" s="171"/>
      <c r="Y155" s="15"/>
      <c r="Z155" s="171"/>
      <c r="AA155" s="15"/>
      <c r="AB155" s="171"/>
      <c r="AC155" s="15"/>
      <c r="AD155" s="172"/>
      <c r="AE155" s="15"/>
      <c r="AF155" s="173"/>
      <c r="AG155" s="173"/>
      <c r="AI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</row>
    <row r="156" spans="1:64" s="174" customForma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7"/>
      <c r="K156" s="17"/>
      <c r="L156" s="15"/>
      <c r="M156" s="15"/>
      <c r="N156" s="15"/>
      <c r="O156" s="15"/>
      <c r="P156" s="15"/>
      <c r="Q156" s="15"/>
      <c r="R156" s="171"/>
      <c r="S156" s="15"/>
      <c r="T156" s="15"/>
      <c r="U156" s="15"/>
      <c r="V156" s="171"/>
      <c r="W156" s="15"/>
      <c r="X156" s="171"/>
      <c r="Y156" s="15"/>
      <c r="Z156" s="171"/>
      <c r="AA156" s="15"/>
      <c r="AB156" s="171"/>
      <c r="AC156" s="15"/>
      <c r="AD156" s="172"/>
      <c r="AE156" s="15"/>
      <c r="AF156" s="173"/>
      <c r="AG156" s="173"/>
      <c r="AI156" s="175"/>
    </row>
    <row r="157" spans="1:64" s="174" customForma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7"/>
      <c r="K157" s="17"/>
      <c r="L157" s="15"/>
      <c r="M157" s="15"/>
      <c r="N157" s="15"/>
      <c r="O157" s="15"/>
      <c r="P157" s="15"/>
      <c r="Q157" s="15"/>
      <c r="R157" s="171"/>
      <c r="S157" s="15"/>
      <c r="T157" s="15"/>
      <c r="U157" s="15"/>
      <c r="V157" s="171"/>
      <c r="W157" s="15"/>
      <c r="X157" s="171"/>
      <c r="Y157" s="15"/>
      <c r="Z157" s="171"/>
      <c r="AA157" s="15"/>
      <c r="AB157" s="171"/>
      <c r="AC157" s="15"/>
      <c r="AD157" s="172"/>
      <c r="AE157" s="15"/>
      <c r="AF157" s="173"/>
      <c r="AG157" s="173"/>
      <c r="AI157" s="175"/>
    </row>
    <row r="158" spans="1:64" s="174" customForma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7"/>
      <c r="K158" s="17"/>
      <c r="L158" s="15"/>
      <c r="M158" s="15"/>
      <c r="N158" s="15"/>
      <c r="O158" s="15"/>
      <c r="P158" s="15"/>
      <c r="Q158" s="15"/>
      <c r="R158" s="171"/>
      <c r="S158" s="15"/>
      <c r="T158" s="15"/>
      <c r="U158" s="15"/>
      <c r="V158" s="171"/>
      <c r="W158" s="15"/>
      <c r="X158" s="171"/>
      <c r="Y158" s="15"/>
      <c r="Z158" s="171"/>
      <c r="AA158" s="15"/>
      <c r="AB158" s="171"/>
      <c r="AC158" s="15"/>
      <c r="AD158" s="172"/>
      <c r="AE158" s="15"/>
      <c r="AF158" s="173"/>
      <c r="AG158" s="173"/>
      <c r="AI158" s="175"/>
    </row>
    <row r="159" spans="1:64" s="174" customForma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7"/>
      <c r="K159" s="17"/>
      <c r="L159" s="15"/>
      <c r="M159" s="15"/>
      <c r="N159" s="15"/>
      <c r="O159" s="15"/>
      <c r="P159" s="15"/>
      <c r="Q159" s="15"/>
      <c r="R159" s="171"/>
      <c r="S159" s="15"/>
      <c r="T159" s="15"/>
      <c r="U159" s="15"/>
      <c r="V159" s="171"/>
      <c r="W159" s="15"/>
      <c r="X159" s="171"/>
      <c r="Y159" s="15"/>
      <c r="Z159" s="171"/>
      <c r="AA159" s="15"/>
      <c r="AB159" s="171"/>
      <c r="AC159" s="15"/>
      <c r="AD159" s="172"/>
      <c r="AE159" s="15"/>
      <c r="AF159" s="173"/>
      <c r="AG159" s="173"/>
      <c r="AI159" s="175"/>
    </row>
    <row r="160" spans="1:64" s="174" customForma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7"/>
      <c r="K160" s="17"/>
      <c r="L160" s="15"/>
      <c r="M160" s="15"/>
      <c r="N160" s="15"/>
      <c r="O160" s="15"/>
      <c r="P160" s="15"/>
      <c r="Q160" s="15"/>
      <c r="R160" s="171"/>
      <c r="S160" s="15"/>
      <c r="T160" s="15"/>
      <c r="U160" s="15"/>
      <c r="V160" s="171"/>
      <c r="W160" s="15"/>
      <c r="X160" s="171"/>
      <c r="Y160" s="15"/>
      <c r="Z160" s="171"/>
      <c r="AA160" s="15"/>
      <c r="AB160" s="171"/>
      <c r="AC160" s="15"/>
      <c r="AD160" s="172"/>
      <c r="AE160" s="15"/>
      <c r="AF160" s="173"/>
      <c r="AG160" s="173"/>
      <c r="AI160" s="175"/>
    </row>
    <row r="161" spans="1:35" s="174" customForma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7"/>
      <c r="K161" s="17"/>
      <c r="L161" s="15"/>
      <c r="M161" s="15"/>
      <c r="N161" s="15"/>
      <c r="O161" s="15"/>
      <c r="P161" s="15"/>
      <c r="Q161" s="15"/>
      <c r="R161" s="171"/>
      <c r="S161" s="15"/>
      <c r="T161" s="15"/>
      <c r="U161" s="15"/>
      <c r="V161" s="171"/>
      <c r="W161" s="15"/>
      <c r="X161" s="171"/>
      <c r="Y161" s="15"/>
      <c r="Z161" s="171"/>
      <c r="AA161" s="15"/>
      <c r="AB161" s="171"/>
      <c r="AC161" s="15"/>
      <c r="AD161" s="172"/>
      <c r="AE161" s="15"/>
      <c r="AF161" s="173"/>
      <c r="AG161" s="173"/>
      <c r="AI161" s="175"/>
    </row>
    <row r="162" spans="1:35" s="174" customForma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7"/>
      <c r="K162" s="17"/>
      <c r="L162" s="15"/>
      <c r="M162" s="15"/>
      <c r="N162" s="15"/>
      <c r="O162" s="15"/>
      <c r="P162" s="15"/>
      <c r="Q162" s="15"/>
      <c r="R162" s="171"/>
      <c r="S162" s="15"/>
      <c r="T162" s="15"/>
      <c r="U162" s="15"/>
      <c r="V162" s="171"/>
      <c r="W162" s="15"/>
      <c r="X162" s="171"/>
      <c r="Y162" s="15"/>
      <c r="Z162" s="171"/>
      <c r="AA162" s="15"/>
      <c r="AB162" s="171"/>
      <c r="AC162" s="15"/>
      <c r="AD162" s="172"/>
      <c r="AE162" s="15"/>
      <c r="AF162" s="173"/>
      <c r="AG162" s="173"/>
      <c r="AI162" s="175"/>
    </row>
    <row r="163" spans="1:35" s="174" customForma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7"/>
      <c r="K163" s="17"/>
      <c r="L163" s="15"/>
      <c r="M163" s="15"/>
      <c r="N163" s="15"/>
      <c r="O163" s="15"/>
      <c r="P163" s="15"/>
      <c r="Q163" s="15"/>
      <c r="R163" s="171"/>
      <c r="S163" s="15"/>
      <c r="T163" s="15"/>
      <c r="U163" s="15"/>
      <c r="V163" s="171"/>
      <c r="W163" s="15"/>
      <c r="X163" s="171"/>
      <c r="Y163" s="15"/>
      <c r="Z163" s="171"/>
      <c r="AA163" s="15"/>
      <c r="AB163" s="171"/>
      <c r="AC163" s="15"/>
      <c r="AD163" s="172"/>
      <c r="AE163" s="15"/>
      <c r="AF163" s="173"/>
      <c r="AG163" s="173"/>
      <c r="AI163" s="175"/>
    </row>
    <row r="164" spans="1:35" s="174" customForma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7"/>
      <c r="K164" s="17"/>
      <c r="L164" s="15"/>
      <c r="M164" s="15"/>
      <c r="N164" s="15"/>
      <c r="O164" s="15"/>
      <c r="P164" s="15"/>
      <c r="Q164" s="15"/>
      <c r="R164" s="171"/>
      <c r="S164" s="15"/>
      <c r="T164" s="15"/>
      <c r="U164" s="15"/>
      <c r="V164" s="171"/>
      <c r="W164" s="15"/>
      <c r="X164" s="171"/>
      <c r="Y164" s="15"/>
      <c r="Z164" s="171"/>
      <c r="AA164" s="15"/>
      <c r="AB164" s="171"/>
      <c r="AC164" s="15"/>
      <c r="AD164" s="172"/>
      <c r="AE164" s="15"/>
      <c r="AF164" s="173"/>
      <c r="AG164" s="173"/>
      <c r="AI164" s="175"/>
    </row>
    <row r="165" spans="1:35" s="174" customForma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7"/>
      <c r="K165" s="17"/>
      <c r="L165" s="15"/>
      <c r="M165" s="15"/>
      <c r="N165" s="15"/>
      <c r="O165" s="15"/>
      <c r="P165" s="15"/>
      <c r="Q165" s="15"/>
      <c r="R165" s="171"/>
      <c r="S165" s="15"/>
      <c r="T165" s="15"/>
      <c r="U165" s="15"/>
      <c r="V165" s="171"/>
      <c r="W165" s="15"/>
      <c r="X165" s="171"/>
      <c r="Y165" s="15"/>
      <c r="Z165" s="171"/>
      <c r="AA165" s="15"/>
      <c r="AB165" s="171"/>
      <c r="AC165" s="15"/>
      <c r="AD165" s="172"/>
      <c r="AE165" s="15"/>
      <c r="AF165" s="173"/>
      <c r="AG165" s="173"/>
      <c r="AI165" s="175"/>
    </row>
    <row r="166" spans="1:35" s="174" customForma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7"/>
      <c r="K166" s="17"/>
      <c r="L166" s="15"/>
      <c r="M166" s="15"/>
      <c r="N166" s="15"/>
      <c r="O166" s="15"/>
      <c r="P166" s="15"/>
      <c r="Q166" s="15"/>
      <c r="R166" s="171"/>
      <c r="S166" s="15"/>
      <c r="T166" s="15"/>
      <c r="U166" s="15"/>
      <c r="V166" s="171"/>
      <c r="W166" s="15"/>
      <c r="X166" s="171"/>
      <c r="Y166" s="15"/>
      <c r="Z166" s="171"/>
      <c r="AA166" s="15"/>
      <c r="AB166" s="171"/>
      <c r="AC166" s="15"/>
      <c r="AD166" s="172"/>
      <c r="AE166" s="15"/>
      <c r="AF166" s="173"/>
      <c r="AG166" s="173"/>
      <c r="AI166" s="175"/>
    </row>
    <row r="167" spans="1:35" s="174" customForma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7"/>
      <c r="K167" s="17"/>
      <c r="L167" s="15"/>
      <c r="M167" s="15"/>
      <c r="N167" s="15"/>
      <c r="O167" s="15"/>
      <c r="P167" s="15"/>
      <c r="Q167" s="15"/>
      <c r="R167" s="171"/>
      <c r="S167" s="15"/>
      <c r="T167" s="15"/>
      <c r="U167" s="15"/>
      <c r="V167" s="171"/>
      <c r="W167" s="15"/>
      <c r="X167" s="171"/>
      <c r="Y167" s="15"/>
      <c r="Z167" s="171"/>
      <c r="AA167" s="15"/>
      <c r="AB167" s="171"/>
      <c r="AC167" s="15"/>
      <c r="AD167" s="172"/>
      <c r="AE167" s="15"/>
      <c r="AF167" s="173"/>
      <c r="AG167" s="173"/>
      <c r="AI167" s="175"/>
    </row>
    <row r="168" spans="1:35" s="174" customForma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7"/>
      <c r="K168" s="17"/>
      <c r="L168" s="15"/>
      <c r="M168" s="15"/>
      <c r="N168" s="15"/>
      <c r="O168" s="15"/>
      <c r="P168" s="15"/>
      <c r="Q168" s="15"/>
      <c r="R168" s="171"/>
      <c r="S168" s="15"/>
      <c r="T168" s="15"/>
      <c r="U168" s="15"/>
      <c r="V168" s="171"/>
      <c r="W168" s="15"/>
      <c r="X168" s="171"/>
      <c r="Y168" s="15"/>
      <c r="Z168" s="171"/>
      <c r="AA168" s="15"/>
      <c r="AB168" s="171"/>
      <c r="AC168" s="15"/>
      <c r="AD168" s="172"/>
      <c r="AE168" s="15"/>
      <c r="AF168" s="173"/>
      <c r="AG168" s="173"/>
      <c r="AI168" s="175"/>
    </row>
    <row r="169" spans="1:35" s="174" customForma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7"/>
      <c r="K169" s="17"/>
      <c r="L169" s="15"/>
      <c r="M169" s="15"/>
      <c r="N169" s="15"/>
      <c r="O169" s="15"/>
      <c r="P169" s="15"/>
      <c r="Q169" s="15"/>
      <c r="R169" s="171"/>
      <c r="S169" s="15"/>
      <c r="T169" s="15"/>
      <c r="U169" s="15"/>
      <c r="V169" s="171"/>
      <c r="W169" s="15"/>
      <c r="X169" s="171"/>
      <c r="Y169" s="15"/>
      <c r="Z169" s="171"/>
      <c r="AA169" s="15"/>
      <c r="AB169" s="171"/>
      <c r="AC169" s="15"/>
      <c r="AD169" s="172"/>
      <c r="AE169" s="15"/>
      <c r="AF169" s="173"/>
      <c r="AG169" s="173"/>
      <c r="AI169" s="175"/>
    </row>
    <row r="170" spans="1:35" s="174" customForma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7"/>
      <c r="K170" s="17"/>
      <c r="L170" s="15"/>
      <c r="M170" s="15"/>
      <c r="N170" s="15"/>
      <c r="O170" s="15"/>
      <c r="P170" s="15"/>
      <c r="Q170" s="15"/>
      <c r="R170" s="171"/>
      <c r="S170" s="15"/>
      <c r="T170" s="15"/>
      <c r="U170" s="15"/>
      <c r="V170" s="171"/>
      <c r="W170" s="15"/>
      <c r="X170" s="171"/>
      <c r="Y170" s="15"/>
      <c r="Z170" s="171"/>
      <c r="AA170" s="15"/>
      <c r="AB170" s="171"/>
      <c r="AC170" s="15"/>
      <c r="AD170" s="172"/>
      <c r="AE170" s="15"/>
      <c r="AF170" s="173"/>
      <c r="AG170" s="173"/>
      <c r="AI170" s="175"/>
    </row>
    <row r="171" spans="1:35" s="174" customForma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7"/>
      <c r="K171" s="17"/>
      <c r="L171" s="15"/>
      <c r="M171" s="15"/>
      <c r="N171" s="15"/>
      <c r="O171" s="15"/>
      <c r="P171" s="15"/>
      <c r="Q171" s="15"/>
      <c r="R171" s="171"/>
      <c r="S171" s="15"/>
      <c r="T171" s="15"/>
      <c r="U171" s="15"/>
      <c r="V171" s="171"/>
      <c r="W171" s="15"/>
      <c r="X171" s="171"/>
      <c r="Y171" s="15"/>
      <c r="Z171" s="171"/>
      <c r="AA171" s="15"/>
      <c r="AB171" s="171"/>
      <c r="AC171" s="15"/>
      <c r="AD171" s="172"/>
      <c r="AE171" s="15"/>
      <c r="AF171" s="173"/>
      <c r="AG171" s="173"/>
      <c r="AI171" s="175"/>
    </row>
    <row r="172" spans="1:35" s="174" customForma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7"/>
      <c r="K172" s="17"/>
      <c r="L172" s="15"/>
      <c r="M172" s="15"/>
      <c r="N172" s="15"/>
      <c r="O172" s="15"/>
      <c r="P172" s="15"/>
      <c r="Q172" s="15"/>
      <c r="R172" s="171"/>
      <c r="S172" s="15"/>
      <c r="T172" s="15"/>
      <c r="U172" s="15"/>
      <c r="V172" s="171"/>
      <c r="W172" s="15"/>
      <c r="X172" s="171"/>
      <c r="Y172" s="15"/>
      <c r="Z172" s="171"/>
      <c r="AA172" s="15"/>
      <c r="AB172" s="171"/>
      <c r="AC172" s="15"/>
      <c r="AD172" s="172"/>
      <c r="AE172" s="15"/>
      <c r="AF172" s="173"/>
      <c r="AG172" s="173"/>
      <c r="AI172" s="175"/>
    </row>
    <row r="173" spans="1:35" s="174" customForma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7"/>
      <c r="K173" s="17"/>
      <c r="L173" s="15"/>
      <c r="M173" s="15"/>
      <c r="N173" s="15"/>
      <c r="O173" s="15"/>
      <c r="P173" s="15"/>
      <c r="Q173" s="15"/>
      <c r="R173" s="171"/>
      <c r="S173" s="15"/>
      <c r="T173" s="15"/>
      <c r="U173" s="15"/>
      <c r="V173" s="171"/>
      <c r="W173" s="15"/>
      <c r="X173" s="171"/>
      <c r="Y173" s="15"/>
      <c r="Z173" s="171"/>
      <c r="AA173" s="15"/>
      <c r="AB173" s="171"/>
      <c r="AC173" s="15"/>
      <c r="AD173" s="172"/>
      <c r="AE173" s="15"/>
      <c r="AF173" s="173"/>
      <c r="AG173" s="173"/>
      <c r="AI173" s="175"/>
    </row>
    <row r="174" spans="1:35" s="174" customForma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7"/>
      <c r="K174" s="17"/>
      <c r="L174" s="15"/>
      <c r="M174" s="15"/>
      <c r="N174" s="15"/>
      <c r="O174" s="15"/>
      <c r="P174" s="15"/>
      <c r="Q174" s="15"/>
      <c r="R174" s="171"/>
      <c r="S174" s="15"/>
      <c r="T174" s="15"/>
      <c r="U174" s="15"/>
      <c r="V174" s="171"/>
      <c r="W174" s="15"/>
      <c r="X174" s="171"/>
      <c r="Y174" s="15"/>
      <c r="Z174" s="171"/>
      <c r="AA174" s="15"/>
      <c r="AB174" s="171"/>
      <c r="AC174" s="15"/>
      <c r="AD174" s="172"/>
      <c r="AE174" s="15"/>
      <c r="AF174" s="173"/>
      <c r="AG174" s="173"/>
      <c r="AI174" s="175"/>
    </row>
    <row r="175" spans="1:35" s="174" customForma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7"/>
      <c r="K175" s="17"/>
      <c r="L175" s="15"/>
      <c r="M175" s="15"/>
      <c r="N175" s="15"/>
      <c r="O175" s="15"/>
      <c r="P175" s="15"/>
      <c r="Q175" s="15"/>
      <c r="R175" s="171"/>
      <c r="S175" s="15"/>
      <c r="T175" s="15"/>
      <c r="U175" s="15"/>
      <c r="V175" s="171"/>
      <c r="W175" s="15"/>
      <c r="X175" s="171"/>
      <c r="Y175" s="15"/>
      <c r="Z175" s="171"/>
      <c r="AA175" s="15"/>
      <c r="AB175" s="171"/>
      <c r="AC175" s="15"/>
      <c r="AD175" s="172"/>
      <c r="AE175" s="15"/>
      <c r="AF175" s="173"/>
      <c r="AG175" s="173"/>
      <c r="AI175" s="175"/>
    </row>
    <row r="176" spans="1:35" s="174" customForma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7"/>
      <c r="K176" s="17"/>
      <c r="L176" s="15"/>
      <c r="M176" s="15"/>
      <c r="N176" s="15"/>
      <c r="O176" s="15"/>
      <c r="P176" s="15"/>
      <c r="Q176" s="15"/>
      <c r="R176" s="171"/>
      <c r="S176" s="15"/>
      <c r="T176" s="15"/>
      <c r="U176" s="15"/>
      <c r="V176" s="171"/>
      <c r="W176" s="15"/>
      <c r="X176" s="171"/>
      <c r="Y176" s="15"/>
      <c r="Z176" s="171"/>
      <c r="AA176" s="15"/>
      <c r="AB176" s="171"/>
      <c r="AC176" s="15"/>
      <c r="AD176" s="172"/>
      <c r="AE176" s="15"/>
      <c r="AF176" s="173"/>
      <c r="AG176" s="173"/>
      <c r="AI176" s="175"/>
    </row>
    <row r="177" spans="1:35" s="174" customForma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7"/>
      <c r="K177" s="17"/>
      <c r="L177" s="15"/>
      <c r="M177" s="15"/>
      <c r="N177" s="15"/>
      <c r="O177" s="15"/>
      <c r="P177" s="15"/>
      <c r="Q177" s="15"/>
      <c r="R177" s="171"/>
      <c r="S177" s="15"/>
      <c r="T177" s="15"/>
      <c r="U177" s="15"/>
      <c r="V177" s="171"/>
      <c r="W177" s="15"/>
      <c r="X177" s="171"/>
      <c r="Y177" s="15"/>
      <c r="Z177" s="171"/>
      <c r="AA177" s="15"/>
      <c r="AB177" s="171"/>
      <c r="AC177" s="15"/>
      <c r="AD177" s="172"/>
      <c r="AE177" s="15"/>
      <c r="AF177" s="173"/>
      <c r="AG177" s="173"/>
      <c r="AI177" s="175"/>
    </row>
    <row r="178" spans="1:35" s="174" customForma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7"/>
      <c r="K178" s="17"/>
      <c r="L178" s="15"/>
      <c r="M178" s="15"/>
      <c r="N178" s="15"/>
      <c r="O178" s="15"/>
      <c r="P178" s="15"/>
      <c r="Q178" s="15"/>
      <c r="R178" s="171"/>
      <c r="S178" s="15"/>
      <c r="T178" s="15"/>
      <c r="U178" s="15"/>
      <c r="V178" s="171"/>
      <c r="W178" s="15"/>
      <c r="X178" s="171"/>
      <c r="Y178" s="15"/>
      <c r="Z178" s="171"/>
      <c r="AA178" s="15"/>
      <c r="AB178" s="171"/>
      <c r="AC178" s="15"/>
      <c r="AD178" s="172"/>
      <c r="AE178" s="15"/>
      <c r="AF178" s="173"/>
      <c r="AG178" s="173"/>
      <c r="AI178" s="175"/>
    </row>
    <row r="179" spans="1:35" s="174" customForma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7"/>
      <c r="K179" s="17"/>
      <c r="L179" s="15"/>
      <c r="M179" s="15"/>
      <c r="N179" s="15"/>
      <c r="O179" s="15"/>
      <c r="P179" s="15"/>
      <c r="Q179" s="15"/>
      <c r="R179" s="171"/>
      <c r="S179" s="15"/>
      <c r="T179" s="15"/>
      <c r="U179" s="15"/>
      <c r="V179" s="171"/>
      <c r="W179" s="15"/>
      <c r="X179" s="171"/>
      <c r="Y179" s="15"/>
      <c r="Z179" s="171"/>
      <c r="AA179" s="15"/>
      <c r="AB179" s="171"/>
      <c r="AC179" s="15"/>
      <c r="AD179" s="172"/>
      <c r="AE179" s="15"/>
      <c r="AF179" s="173"/>
      <c r="AG179" s="173"/>
      <c r="AI179" s="175"/>
    </row>
    <row r="180" spans="1:35" s="174" customForma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7"/>
      <c r="K180" s="17"/>
      <c r="L180" s="15"/>
      <c r="M180" s="15"/>
      <c r="N180" s="15"/>
      <c r="O180" s="15"/>
      <c r="P180" s="15"/>
      <c r="Q180" s="15"/>
      <c r="R180" s="171"/>
      <c r="S180" s="15"/>
      <c r="T180" s="15"/>
      <c r="U180" s="15"/>
      <c r="V180" s="171"/>
      <c r="W180" s="15"/>
      <c r="X180" s="171"/>
      <c r="Y180" s="15"/>
      <c r="Z180" s="171"/>
      <c r="AA180" s="15"/>
      <c r="AB180" s="171"/>
      <c r="AC180" s="15"/>
      <c r="AD180" s="172"/>
      <c r="AE180" s="15"/>
      <c r="AF180" s="173"/>
      <c r="AG180" s="173"/>
      <c r="AI180" s="175"/>
    </row>
    <row r="181" spans="1:35" s="174" customForma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7"/>
      <c r="K181" s="17"/>
      <c r="L181" s="15"/>
      <c r="M181" s="15"/>
      <c r="N181" s="15"/>
      <c r="O181" s="15"/>
      <c r="P181" s="15"/>
      <c r="Q181" s="15"/>
      <c r="R181" s="171"/>
      <c r="S181" s="15"/>
      <c r="T181" s="15"/>
      <c r="U181" s="15"/>
      <c r="V181" s="171"/>
      <c r="W181" s="15"/>
      <c r="X181" s="171"/>
      <c r="Y181" s="15"/>
      <c r="Z181" s="171"/>
      <c r="AA181" s="15"/>
      <c r="AB181" s="171"/>
      <c r="AC181" s="15"/>
      <c r="AD181" s="172"/>
      <c r="AE181" s="15"/>
      <c r="AF181" s="173"/>
      <c r="AG181" s="173"/>
      <c r="AI181" s="175"/>
    </row>
    <row r="182" spans="1:35" s="174" customForma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7"/>
      <c r="K182" s="17"/>
      <c r="L182" s="15"/>
      <c r="M182" s="15"/>
      <c r="N182" s="15"/>
      <c r="O182" s="15"/>
      <c r="P182" s="15"/>
      <c r="Q182" s="15"/>
      <c r="R182" s="171"/>
      <c r="S182" s="15"/>
      <c r="T182" s="15"/>
      <c r="U182" s="15"/>
      <c r="V182" s="171"/>
      <c r="W182" s="15"/>
      <c r="X182" s="171"/>
      <c r="Y182" s="15"/>
      <c r="Z182" s="171"/>
      <c r="AA182" s="15"/>
      <c r="AB182" s="171"/>
      <c r="AC182" s="15"/>
      <c r="AD182" s="172"/>
      <c r="AE182" s="15"/>
      <c r="AF182" s="173"/>
      <c r="AG182" s="173"/>
      <c r="AI182" s="175"/>
    </row>
    <row r="183" spans="1:35" s="174" customForma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7"/>
      <c r="K183" s="17"/>
      <c r="L183" s="15"/>
      <c r="M183" s="15"/>
      <c r="N183" s="15"/>
      <c r="O183" s="15"/>
      <c r="P183" s="15"/>
      <c r="Q183" s="15"/>
      <c r="R183" s="171"/>
      <c r="S183" s="15"/>
      <c r="T183" s="15"/>
      <c r="U183" s="15"/>
      <c r="V183" s="171"/>
      <c r="W183" s="15"/>
      <c r="X183" s="171"/>
      <c r="Y183" s="15"/>
      <c r="Z183" s="171"/>
      <c r="AA183" s="15"/>
      <c r="AB183" s="171"/>
      <c r="AC183" s="15"/>
      <c r="AD183" s="172"/>
      <c r="AE183" s="15"/>
      <c r="AF183" s="173"/>
      <c r="AG183" s="173"/>
      <c r="AI183" s="175"/>
    </row>
    <row r="184" spans="1:35" s="174" customForma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7"/>
      <c r="K184" s="17"/>
      <c r="L184" s="15"/>
      <c r="M184" s="15"/>
      <c r="N184" s="15"/>
      <c r="O184" s="15"/>
      <c r="P184" s="15"/>
      <c r="Q184" s="15"/>
      <c r="R184" s="171"/>
      <c r="S184" s="15"/>
      <c r="T184" s="15"/>
      <c r="U184" s="15"/>
      <c r="V184" s="171"/>
      <c r="W184" s="15"/>
      <c r="X184" s="171"/>
      <c r="Y184" s="15"/>
      <c r="Z184" s="171"/>
      <c r="AA184" s="15"/>
      <c r="AB184" s="171"/>
      <c r="AC184" s="15"/>
      <c r="AD184" s="172"/>
      <c r="AE184" s="15"/>
      <c r="AF184" s="173"/>
      <c r="AG184" s="173"/>
      <c r="AI184" s="175"/>
    </row>
    <row r="185" spans="1:35" s="174" customForma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7"/>
      <c r="K185" s="17"/>
      <c r="L185" s="15"/>
      <c r="M185" s="15"/>
      <c r="N185" s="15"/>
      <c r="O185" s="15"/>
      <c r="P185" s="15"/>
      <c r="Q185" s="15"/>
      <c r="R185" s="171"/>
      <c r="S185" s="15"/>
      <c r="T185" s="15"/>
      <c r="U185" s="15"/>
      <c r="V185" s="171"/>
      <c r="W185" s="15"/>
      <c r="X185" s="171"/>
      <c r="Y185" s="15"/>
      <c r="Z185" s="171"/>
      <c r="AA185" s="15"/>
      <c r="AB185" s="171"/>
      <c r="AC185" s="15"/>
      <c r="AD185" s="172"/>
      <c r="AE185" s="15"/>
      <c r="AF185" s="173"/>
      <c r="AG185" s="173"/>
      <c r="AI185" s="175"/>
    </row>
    <row r="186" spans="1:35" s="174" customForma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7"/>
      <c r="K186" s="17"/>
      <c r="L186" s="15"/>
      <c r="M186" s="15"/>
      <c r="N186" s="15"/>
      <c r="O186" s="15"/>
      <c r="P186" s="15"/>
      <c r="Q186" s="15"/>
      <c r="R186" s="171"/>
      <c r="S186" s="15"/>
      <c r="T186" s="15"/>
      <c r="U186" s="15"/>
      <c r="V186" s="171"/>
      <c r="W186" s="15"/>
      <c r="X186" s="171"/>
      <c r="Y186" s="15"/>
      <c r="Z186" s="171"/>
      <c r="AA186" s="15"/>
      <c r="AB186" s="171"/>
      <c r="AC186" s="15"/>
      <c r="AD186" s="172"/>
      <c r="AE186" s="15"/>
      <c r="AF186" s="173"/>
      <c r="AG186" s="173"/>
      <c r="AI186" s="175"/>
    </row>
    <row r="187" spans="1:35" s="174" customForma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7"/>
      <c r="K187" s="17"/>
      <c r="L187" s="15"/>
      <c r="M187" s="15"/>
      <c r="N187" s="15"/>
      <c r="O187" s="15"/>
      <c r="P187" s="15"/>
      <c r="Q187" s="15"/>
      <c r="R187" s="171"/>
      <c r="S187" s="15"/>
      <c r="T187" s="15"/>
      <c r="U187" s="15"/>
      <c r="V187" s="171"/>
      <c r="W187" s="15"/>
      <c r="X187" s="171"/>
      <c r="Y187" s="15"/>
      <c r="Z187" s="171"/>
      <c r="AA187" s="15"/>
      <c r="AB187" s="171"/>
      <c r="AC187" s="15"/>
      <c r="AD187" s="172"/>
      <c r="AE187" s="15"/>
      <c r="AF187" s="173"/>
      <c r="AG187" s="173"/>
      <c r="AI187" s="175"/>
    </row>
    <row r="188" spans="1:35" s="174" customForma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7"/>
      <c r="K188" s="17"/>
      <c r="L188" s="15"/>
      <c r="M188" s="15"/>
      <c r="N188" s="15"/>
      <c r="O188" s="15"/>
      <c r="P188" s="15"/>
      <c r="Q188" s="15"/>
      <c r="R188" s="171"/>
      <c r="S188" s="15"/>
      <c r="T188" s="15"/>
      <c r="U188" s="15"/>
      <c r="V188" s="171"/>
      <c r="W188" s="15"/>
      <c r="X188" s="171"/>
      <c r="Y188" s="15"/>
      <c r="Z188" s="171"/>
      <c r="AA188" s="15"/>
      <c r="AB188" s="171"/>
      <c r="AC188" s="15"/>
      <c r="AD188" s="172"/>
      <c r="AE188" s="15"/>
      <c r="AF188" s="173"/>
      <c r="AG188" s="173"/>
      <c r="AI188" s="175"/>
    </row>
    <row r="189" spans="1:35" s="174" customForma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7"/>
      <c r="K189" s="17"/>
      <c r="L189" s="15"/>
      <c r="M189" s="15"/>
      <c r="N189" s="15"/>
      <c r="O189" s="15"/>
      <c r="P189" s="15"/>
      <c r="Q189" s="15"/>
      <c r="R189" s="171"/>
      <c r="S189" s="15"/>
      <c r="T189" s="15"/>
      <c r="U189" s="15"/>
      <c r="V189" s="171"/>
      <c r="W189" s="15"/>
      <c r="X189" s="171"/>
      <c r="Y189" s="15"/>
      <c r="Z189" s="171"/>
      <c r="AA189" s="15"/>
      <c r="AB189" s="171"/>
      <c r="AC189" s="15"/>
      <c r="AD189" s="172"/>
      <c r="AE189" s="15"/>
      <c r="AF189" s="173"/>
      <c r="AG189" s="173"/>
      <c r="AI189" s="175"/>
    </row>
    <row r="190" spans="1:35" s="174" customForma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7"/>
      <c r="K190" s="17"/>
      <c r="L190" s="15"/>
      <c r="M190" s="15"/>
      <c r="N190" s="15"/>
      <c r="O190" s="15"/>
      <c r="P190" s="15"/>
      <c r="Q190" s="15"/>
      <c r="R190" s="171"/>
      <c r="S190" s="15"/>
      <c r="T190" s="15"/>
      <c r="U190" s="15"/>
      <c r="V190" s="171"/>
      <c r="W190" s="15"/>
      <c r="X190" s="171"/>
      <c r="Y190" s="15"/>
      <c r="Z190" s="171"/>
      <c r="AA190" s="15"/>
      <c r="AB190" s="171"/>
      <c r="AC190" s="15"/>
      <c r="AD190" s="172"/>
      <c r="AE190" s="15"/>
      <c r="AF190" s="173"/>
      <c r="AG190" s="173"/>
      <c r="AI190" s="175"/>
    </row>
    <row r="191" spans="1:35" s="174" customForma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7"/>
      <c r="K191" s="17"/>
      <c r="L191" s="15"/>
      <c r="M191" s="15"/>
      <c r="N191" s="15"/>
      <c r="O191" s="15"/>
      <c r="P191" s="15"/>
      <c r="Q191" s="15"/>
      <c r="R191" s="171"/>
      <c r="S191" s="15"/>
      <c r="T191" s="15"/>
      <c r="U191" s="15"/>
      <c r="V191" s="171"/>
      <c r="W191" s="15"/>
      <c r="X191" s="171"/>
      <c r="Y191" s="15"/>
      <c r="Z191" s="171"/>
      <c r="AA191" s="15"/>
      <c r="AB191" s="171"/>
      <c r="AC191" s="15"/>
      <c r="AD191" s="172"/>
      <c r="AE191" s="15"/>
      <c r="AF191" s="173"/>
      <c r="AG191" s="173"/>
      <c r="AI191" s="175"/>
    </row>
    <row r="192" spans="1:35" s="174" customForma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7"/>
      <c r="K192" s="17"/>
      <c r="L192" s="15"/>
      <c r="M192" s="15"/>
      <c r="N192" s="15"/>
      <c r="O192" s="15"/>
      <c r="P192" s="15"/>
      <c r="Q192" s="15"/>
      <c r="R192" s="171"/>
      <c r="S192" s="15"/>
      <c r="T192" s="15"/>
      <c r="U192" s="15"/>
      <c r="V192" s="171"/>
      <c r="W192" s="15"/>
      <c r="X192" s="171"/>
      <c r="Y192" s="15"/>
      <c r="Z192" s="171"/>
      <c r="AA192" s="15"/>
      <c r="AB192" s="171"/>
      <c r="AC192" s="15"/>
      <c r="AD192" s="172"/>
      <c r="AE192" s="15"/>
      <c r="AF192" s="173"/>
      <c r="AG192" s="173"/>
      <c r="AI192" s="175"/>
    </row>
    <row r="193" spans="1:35" s="174" customForma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7"/>
      <c r="K193" s="17"/>
      <c r="L193" s="15"/>
      <c r="M193" s="15"/>
      <c r="N193" s="15"/>
      <c r="O193" s="15"/>
      <c r="P193" s="15"/>
      <c r="Q193" s="15"/>
      <c r="R193" s="171"/>
      <c r="S193" s="15"/>
      <c r="T193" s="15"/>
      <c r="U193" s="15"/>
      <c r="V193" s="171"/>
      <c r="W193" s="15"/>
      <c r="X193" s="171"/>
      <c r="Y193" s="15"/>
      <c r="Z193" s="171"/>
      <c r="AA193" s="15"/>
      <c r="AB193" s="171"/>
      <c r="AC193" s="15"/>
      <c r="AD193" s="172"/>
      <c r="AE193" s="15"/>
      <c r="AF193" s="173"/>
      <c r="AG193" s="173"/>
      <c r="AI193" s="175"/>
    </row>
    <row r="194" spans="1:35" s="174" customForma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7"/>
      <c r="K194" s="17"/>
      <c r="L194" s="15"/>
      <c r="M194" s="15"/>
      <c r="N194" s="15"/>
      <c r="O194" s="15"/>
      <c r="P194" s="15"/>
      <c r="Q194" s="15"/>
      <c r="R194" s="171"/>
      <c r="S194" s="15"/>
      <c r="T194" s="15"/>
      <c r="U194" s="15"/>
      <c r="V194" s="171"/>
      <c r="W194" s="15"/>
      <c r="X194" s="171"/>
      <c r="Y194" s="15"/>
      <c r="Z194" s="171"/>
      <c r="AA194" s="15"/>
      <c r="AB194" s="171"/>
      <c r="AC194" s="15"/>
      <c r="AD194" s="172"/>
      <c r="AE194" s="15"/>
      <c r="AF194" s="173"/>
      <c r="AG194" s="173"/>
      <c r="AI194" s="175"/>
    </row>
    <row r="195" spans="1:35" s="174" customForma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7"/>
      <c r="K195" s="17"/>
      <c r="L195" s="15"/>
      <c r="M195" s="15"/>
      <c r="N195" s="15"/>
      <c r="O195" s="15"/>
      <c r="P195" s="15"/>
      <c r="Q195" s="15"/>
      <c r="R195" s="171"/>
      <c r="S195" s="15"/>
      <c r="T195" s="15"/>
      <c r="U195" s="15"/>
      <c r="V195" s="171"/>
      <c r="W195" s="15"/>
      <c r="X195" s="171"/>
      <c r="Y195" s="15"/>
      <c r="Z195" s="171"/>
      <c r="AA195" s="15"/>
      <c r="AB195" s="171"/>
      <c r="AC195" s="15"/>
      <c r="AD195" s="172"/>
      <c r="AE195" s="15"/>
      <c r="AF195" s="173"/>
      <c r="AG195" s="173"/>
      <c r="AI195" s="175"/>
    </row>
    <row r="196" spans="1:35" s="174" customForma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7"/>
      <c r="K196" s="17"/>
      <c r="L196" s="15"/>
      <c r="M196" s="15"/>
      <c r="N196" s="15"/>
      <c r="O196" s="15"/>
      <c r="P196" s="15"/>
      <c r="Q196" s="15"/>
      <c r="R196" s="171"/>
      <c r="S196" s="15"/>
      <c r="T196" s="15"/>
      <c r="U196" s="15"/>
      <c r="V196" s="171"/>
      <c r="W196" s="15"/>
      <c r="X196" s="171"/>
      <c r="Y196" s="15"/>
      <c r="Z196" s="171"/>
      <c r="AA196" s="15"/>
      <c r="AB196" s="171"/>
      <c r="AC196" s="15"/>
      <c r="AD196" s="172"/>
      <c r="AE196" s="15"/>
      <c r="AF196" s="173"/>
      <c r="AG196" s="173"/>
      <c r="AI196" s="175"/>
    </row>
    <row r="197" spans="1:35" s="174" customForma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7"/>
      <c r="K197" s="17"/>
      <c r="L197" s="15"/>
      <c r="M197" s="15"/>
      <c r="N197" s="15"/>
      <c r="O197" s="15"/>
      <c r="P197" s="15"/>
      <c r="Q197" s="15"/>
      <c r="R197" s="171"/>
      <c r="S197" s="15"/>
      <c r="T197" s="15"/>
      <c r="U197" s="15"/>
      <c r="V197" s="171"/>
      <c r="W197" s="15"/>
      <c r="X197" s="171"/>
      <c r="Y197" s="15"/>
      <c r="Z197" s="171"/>
      <c r="AA197" s="15"/>
      <c r="AB197" s="171"/>
      <c r="AC197" s="15"/>
      <c r="AD197" s="172"/>
      <c r="AE197" s="15"/>
      <c r="AF197" s="173"/>
      <c r="AG197" s="173"/>
      <c r="AI197" s="175"/>
    </row>
    <row r="198" spans="1:35" s="174" customForma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7"/>
      <c r="K198" s="17"/>
      <c r="L198" s="15"/>
      <c r="M198" s="15"/>
      <c r="N198" s="15"/>
      <c r="O198" s="15"/>
      <c r="P198" s="15"/>
      <c r="Q198" s="15"/>
      <c r="R198" s="171"/>
      <c r="S198" s="15"/>
      <c r="T198" s="15"/>
      <c r="U198" s="15"/>
      <c r="V198" s="171"/>
      <c r="W198" s="15"/>
      <c r="X198" s="171"/>
      <c r="Y198" s="15"/>
      <c r="Z198" s="171"/>
      <c r="AA198" s="15"/>
      <c r="AB198" s="171"/>
      <c r="AC198" s="15"/>
      <c r="AD198" s="172"/>
      <c r="AE198" s="15"/>
      <c r="AF198" s="173"/>
      <c r="AG198" s="173"/>
      <c r="AI198" s="175"/>
    </row>
    <row r="199" spans="1:35" s="174" customForma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7"/>
      <c r="K199" s="17"/>
      <c r="L199" s="15"/>
      <c r="M199" s="15"/>
      <c r="N199" s="15"/>
      <c r="O199" s="15"/>
      <c r="P199" s="15"/>
      <c r="Q199" s="15"/>
      <c r="R199" s="171"/>
      <c r="S199" s="15"/>
      <c r="T199" s="15"/>
      <c r="U199" s="15"/>
      <c r="V199" s="171"/>
      <c r="W199" s="15"/>
      <c r="X199" s="171"/>
      <c r="Y199" s="15"/>
      <c r="Z199" s="171"/>
      <c r="AA199" s="15"/>
      <c r="AB199" s="171"/>
      <c r="AC199" s="15"/>
      <c r="AD199" s="172"/>
      <c r="AE199" s="15"/>
      <c r="AF199" s="173"/>
      <c r="AG199" s="173"/>
      <c r="AI199" s="175"/>
    </row>
    <row r="200" spans="1:35" s="174" customForma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7"/>
      <c r="K200" s="17"/>
      <c r="L200" s="15"/>
      <c r="M200" s="15"/>
      <c r="N200" s="15"/>
      <c r="O200" s="15"/>
      <c r="P200" s="15"/>
      <c r="Q200" s="15"/>
      <c r="R200" s="171"/>
      <c r="S200" s="15"/>
      <c r="T200" s="15"/>
      <c r="U200" s="15"/>
      <c r="V200" s="171"/>
      <c r="W200" s="15"/>
      <c r="X200" s="171"/>
      <c r="Y200" s="15"/>
      <c r="Z200" s="171"/>
      <c r="AA200" s="15"/>
      <c r="AB200" s="171"/>
      <c r="AC200" s="15"/>
      <c r="AD200" s="172"/>
      <c r="AE200" s="15"/>
      <c r="AF200" s="173"/>
      <c r="AG200" s="173"/>
      <c r="AI200" s="175"/>
    </row>
    <row r="201" spans="1:35" s="174" customForma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7"/>
      <c r="K201" s="17"/>
      <c r="L201" s="15"/>
      <c r="M201" s="15"/>
      <c r="N201" s="15"/>
      <c r="O201" s="15"/>
      <c r="P201" s="15"/>
      <c r="Q201" s="15"/>
      <c r="R201" s="171"/>
      <c r="S201" s="15"/>
      <c r="T201" s="15"/>
      <c r="U201" s="15"/>
      <c r="V201" s="171"/>
      <c r="W201" s="15"/>
      <c r="X201" s="171"/>
      <c r="Y201" s="15"/>
      <c r="Z201" s="171"/>
      <c r="AA201" s="15"/>
      <c r="AB201" s="171"/>
      <c r="AC201" s="15"/>
      <c r="AD201" s="172"/>
      <c r="AE201" s="15"/>
      <c r="AF201" s="173"/>
      <c r="AG201" s="173"/>
      <c r="AI201" s="175"/>
    </row>
    <row r="202" spans="1:35" s="174" customForma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7"/>
      <c r="K202" s="17"/>
      <c r="L202" s="15"/>
      <c r="M202" s="15"/>
      <c r="N202" s="15"/>
      <c r="O202" s="15"/>
      <c r="P202" s="15"/>
      <c r="Q202" s="15"/>
      <c r="R202" s="171"/>
      <c r="S202" s="15"/>
      <c r="T202" s="15"/>
      <c r="U202" s="15"/>
      <c r="V202" s="171"/>
      <c r="W202" s="15"/>
      <c r="X202" s="171"/>
      <c r="Y202" s="15"/>
      <c r="Z202" s="171"/>
      <c r="AA202" s="15"/>
      <c r="AB202" s="171"/>
      <c r="AC202" s="15"/>
      <c r="AD202" s="172"/>
      <c r="AE202" s="15"/>
      <c r="AF202" s="173"/>
      <c r="AG202" s="173"/>
      <c r="AI202" s="175"/>
    </row>
    <row r="203" spans="1:35" s="174" customForma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7"/>
      <c r="K203" s="17"/>
      <c r="L203" s="15"/>
      <c r="M203" s="15"/>
      <c r="N203" s="15"/>
      <c r="O203" s="15"/>
      <c r="P203" s="15"/>
      <c r="Q203" s="15"/>
      <c r="R203" s="171"/>
      <c r="S203" s="15"/>
      <c r="T203" s="15"/>
      <c r="U203" s="15"/>
      <c r="V203" s="171"/>
      <c r="W203" s="15"/>
      <c r="X203" s="171"/>
      <c r="Y203" s="15"/>
      <c r="Z203" s="171"/>
      <c r="AA203" s="15"/>
      <c r="AB203" s="171"/>
      <c r="AC203" s="15"/>
      <c r="AD203" s="172"/>
      <c r="AE203" s="15"/>
      <c r="AF203" s="173"/>
      <c r="AG203" s="173"/>
      <c r="AI203" s="175"/>
    </row>
    <row r="204" spans="1:35" s="174" customForma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7"/>
      <c r="K204" s="17"/>
      <c r="L204" s="15"/>
      <c r="M204" s="15"/>
      <c r="N204" s="15"/>
      <c r="O204" s="15"/>
      <c r="P204" s="15"/>
      <c r="Q204" s="15"/>
      <c r="R204" s="171"/>
      <c r="S204" s="15"/>
      <c r="T204" s="15"/>
      <c r="U204" s="15"/>
      <c r="V204" s="171"/>
      <c r="W204" s="15"/>
      <c r="X204" s="171"/>
      <c r="Y204" s="15"/>
      <c r="Z204" s="171"/>
      <c r="AA204" s="15"/>
      <c r="AB204" s="171"/>
      <c r="AC204" s="15"/>
      <c r="AD204" s="172"/>
      <c r="AE204" s="15"/>
      <c r="AF204" s="173"/>
      <c r="AG204" s="173"/>
      <c r="AI204" s="175"/>
    </row>
    <row r="205" spans="1:35" s="174" customForma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7"/>
      <c r="K205" s="17"/>
      <c r="L205" s="15"/>
      <c r="M205" s="15"/>
      <c r="N205" s="15"/>
      <c r="O205" s="15"/>
      <c r="P205" s="15"/>
      <c r="Q205" s="15"/>
      <c r="R205" s="171"/>
      <c r="S205" s="15"/>
      <c r="T205" s="15"/>
      <c r="U205" s="15"/>
      <c r="V205" s="171"/>
      <c r="W205" s="15"/>
      <c r="X205" s="171"/>
      <c r="Y205" s="15"/>
      <c r="Z205" s="171"/>
      <c r="AA205" s="15"/>
      <c r="AB205" s="171"/>
      <c r="AC205" s="15"/>
      <c r="AD205" s="172"/>
      <c r="AE205" s="15"/>
      <c r="AF205" s="173"/>
      <c r="AG205" s="173"/>
      <c r="AI205" s="175"/>
    </row>
    <row r="206" spans="1:35" s="174" customForma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7"/>
      <c r="K206" s="17"/>
      <c r="L206" s="15"/>
      <c r="M206" s="15"/>
      <c r="N206" s="15"/>
      <c r="O206" s="15"/>
      <c r="P206" s="15"/>
      <c r="Q206" s="15"/>
      <c r="R206" s="171"/>
      <c r="S206" s="15"/>
      <c r="T206" s="15"/>
      <c r="U206" s="15"/>
      <c r="V206" s="171"/>
      <c r="W206" s="15"/>
      <c r="X206" s="171"/>
      <c r="Y206" s="15"/>
      <c r="Z206" s="171"/>
      <c r="AA206" s="15"/>
      <c r="AB206" s="171"/>
      <c r="AC206" s="15"/>
      <c r="AD206" s="172"/>
      <c r="AE206" s="15"/>
      <c r="AF206" s="173"/>
      <c r="AG206" s="173"/>
      <c r="AI206" s="175"/>
    </row>
    <row r="207" spans="1:35" s="174" customForma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7"/>
      <c r="K207" s="17"/>
      <c r="L207" s="15"/>
      <c r="M207" s="15"/>
      <c r="N207" s="15"/>
      <c r="O207" s="15"/>
      <c r="P207" s="15"/>
      <c r="Q207" s="15"/>
      <c r="R207" s="171"/>
      <c r="S207" s="15"/>
      <c r="T207" s="15"/>
      <c r="U207" s="15"/>
      <c r="V207" s="171"/>
      <c r="W207" s="15"/>
      <c r="X207" s="171"/>
      <c r="Y207" s="15"/>
      <c r="Z207" s="171"/>
      <c r="AA207" s="15"/>
      <c r="AB207" s="171"/>
      <c r="AC207" s="15"/>
      <c r="AD207" s="172"/>
      <c r="AE207" s="15"/>
      <c r="AF207" s="173"/>
      <c r="AG207" s="173"/>
      <c r="AI207" s="175"/>
    </row>
    <row r="208" spans="1:35" s="174" customForma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7"/>
      <c r="K208" s="17"/>
      <c r="L208" s="15"/>
      <c r="M208" s="15"/>
      <c r="N208" s="15"/>
      <c r="O208" s="15"/>
      <c r="P208" s="15"/>
      <c r="Q208" s="15"/>
      <c r="R208" s="171"/>
      <c r="S208" s="15"/>
      <c r="T208" s="15"/>
      <c r="U208" s="15"/>
      <c r="V208" s="171"/>
      <c r="W208" s="15"/>
      <c r="X208" s="171"/>
      <c r="Y208" s="15"/>
      <c r="Z208" s="171"/>
      <c r="AA208" s="15"/>
      <c r="AB208" s="171"/>
      <c r="AC208" s="15"/>
      <c r="AD208" s="172"/>
      <c r="AE208" s="15"/>
      <c r="AF208" s="173"/>
      <c r="AG208" s="173"/>
      <c r="AI208" s="175"/>
    </row>
    <row r="209" spans="1:35" s="174" customForma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7"/>
      <c r="K209" s="17"/>
      <c r="L209" s="15"/>
      <c r="M209" s="15"/>
      <c r="N209" s="15"/>
      <c r="O209" s="15"/>
      <c r="P209" s="15"/>
      <c r="Q209" s="15"/>
      <c r="R209" s="171"/>
      <c r="S209" s="15"/>
      <c r="T209" s="15"/>
      <c r="U209" s="15"/>
      <c r="V209" s="171"/>
      <c r="W209" s="15"/>
      <c r="X209" s="171"/>
      <c r="Y209" s="15"/>
      <c r="Z209" s="171"/>
      <c r="AA209" s="15"/>
      <c r="AB209" s="171"/>
      <c r="AC209" s="15"/>
      <c r="AD209" s="172"/>
      <c r="AE209" s="15"/>
      <c r="AF209" s="173"/>
      <c r="AG209" s="173"/>
      <c r="AI209" s="175"/>
    </row>
    <row r="210" spans="1:35" s="174" customForma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7"/>
      <c r="K210" s="17"/>
      <c r="L210" s="15"/>
      <c r="M210" s="15"/>
      <c r="N210" s="15"/>
      <c r="O210" s="15"/>
      <c r="P210" s="15"/>
      <c r="Q210" s="15"/>
      <c r="R210" s="171"/>
      <c r="S210" s="15"/>
      <c r="T210" s="15"/>
      <c r="U210" s="15"/>
      <c r="V210" s="171"/>
      <c r="W210" s="15"/>
      <c r="X210" s="171"/>
      <c r="Y210" s="15"/>
      <c r="Z210" s="171"/>
      <c r="AA210" s="15"/>
      <c r="AB210" s="171"/>
      <c r="AC210" s="15"/>
      <c r="AD210" s="172"/>
      <c r="AE210" s="15"/>
      <c r="AF210" s="173"/>
      <c r="AG210" s="173"/>
      <c r="AI210" s="175"/>
    </row>
    <row r="211" spans="1:35" s="174" customForma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7"/>
      <c r="K211" s="17"/>
      <c r="L211" s="15"/>
      <c r="M211" s="15"/>
      <c r="N211" s="15"/>
      <c r="O211" s="15"/>
      <c r="P211" s="15"/>
      <c r="Q211" s="15"/>
      <c r="R211" s="171"/>
      <c r="S211" s="15"/>
      <c r="T211" s="15"/>
      <c r="U211" s="15"/>
      <c r="V211" s="171"/>
      <c r="W211" s="15"/>
      <c r="X211" s="171"/>
      <c r="Y211" s="15"/>
      <c r="Z211" s="171"/>
      <c r="AA211" s="15"/>
      <c r="AB211" s="171"/>
      <c r="AC211" s="15"/>
      <c r="AD211" s="172"/>
      <c r="AE211" s="15"/>
      <c r="AF211" s="173"/>
      <c r="AG211" s="173"/>
      <c r="AI211" s="175"/>
    </row>
    <row r="212" spans="1:35" s="174" customForma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7"/>
      <c r="K212" s="17"/>
      <c r="L212" s="15"/>
      <c r="M212" s="15"/>
      <c r="N212" s="15"/>
      <c r="O212" s="15"/>
      <c r="P212" s="15"/>
      <c r="Q212" s="15"/>
      <c r="R212" s="171"/>
      <c r="S212" s="15"/>
      <c r="T212" s="15"/>
      <c r="U212" s="15"/>
      <c r="V212" s="171"/>
      <c r="W212" s="15"/>
      <c r="X212" s="171"/>
      <c r="Y212" s="15"/>
      <c r="Z212" s="171"/>
      <c r="AA212" s="15"/>
      <c r="AB212" s="171"/>
      <c r="AC212" s="15"/>
      <c r="AD212" s="172"/>
      <c r="AE212" s="15"/>
      <c r="AF212" s="173"/>
      <c r="AG212" s="173"/>
      <c r="AI212" s="175"/>
    </row>
    <row r="213" spans="1:35" s="174" customForma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7"/>
      <c r="K213" s="17"/>
      <c r="L213" s="15"/>
      <c r="M213" s="15"/>
      <c r="N213" s="15"/>
      <c r="O213" s="15"/>
      <c r="P213" s="15"/>
      <c r="Q213" s="15"/>
      <c r="R213" s="171"/>
      <c r="S213" s="15"/>
      <c r="T213" s="15"/>
      <c r="U213" s="15"/>
      <c r="V213" s="171"/>
      <c r="W213" s="15"/>
      <c r="X213" s="171"/>
      <c r="Y213" s="15"/>
      <c r="Z213" s="171"/>
      <c r="AA213" s="15"/>
      <c r="AB213" s="171"/>
      <c r="AC213" s="15"/>
      <c r="AD213" s="172"/>
      <c r="AE213" s="15"/>
      <c r="AF213" s="173"/>
      <c r="AG213" s="173"/>
      <c r="AI213" s="175"/>
    </row>
    <row r="214" spans="1:35" s="174" customForma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7"/>
      <c r="K214" s="17"/>
      <c r="L214" s="15"/>
      <c r="M214" s="15"/>
      <c r="N214" s="15"/>
      <c r="O214" s="15"/>
      <c r="P214" s="15"/>
      <c r="Q214" s="15"/>
      <c r="R214" s="171"/>
      <c r="S214" s="15"/>
      <c r="T214" s="15"/>
      <c r="U214" s="15"/>
      <c r="V214" s="171"/>
      <c r="W214" s="15"/>
      <c r="X214" s="171"/>
      <c r="Y214" s="15"/>
      <c r="Z214" s="171"/>
      <c r="AA214" s="15"/>
      <c r="AB214" s="171"/>
      <c r="AC214" s="15"/>
      <c r="AD214" s="172"/>
      <c r="AE214" s="15"/>
      <c r="AF214" s="173"/>
      <c r="AG214" s="173"/>
      <c r="AI214" s="175"/>
    </row>
    <row r="215" spans="1:35" s="174" customForma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7"/>
      <c r="K215" s="17"/>
      <c r="L215" s="15"/>
      <c r="M215" s="15"/>
      <c r="N215" s="15"/>
      <c r="O215" s="15"/>
      <c r="P215" s="15"/>
      <c r="Q215" s="15"/>
      <c r="R215" s="171"/>
      <c r="S215" s="15"/>
      <c r="T215" s="15"/>
      <c r="U215" s="15"/>
      <c r="V215" s="171"/>
      <c r="W215" s="15"/>
      <c r="X215" s="171"/>
      <c r="Y215" s="15"/>
      <c r="Z215" s="171"/>
      <c r="AA215" s="15"/>
      <c r="AB215" s="171"/>
      <c r="AC215" s="15"/>
      <c r="AD215" s="172"/>
      <c r="AE215" s="15"/>
      <c r="AF215" s="173"/>
      <c r="AG215" s="173"/>
      <c r="AI215" s="175"/>
    </row>
    <row r="216" spans="1:35" s="174" customForma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7"/>
      <c r="K216" s="17"/>
      <c r="L216" s="15"/>
      <c r="M216" s="15"/>
      <c r="N216" s="15"/>
      <c r="O216" s="15"/>
      <c r="P216" s="15"/>
      <c r="Q216" s="15"/>
      <c r="R216" s="171"/>
      <c r="S216" s="15"/>
      <c r="T216" s="15"/>
      <c r="U216" s="15"/>
      <c r="V216" s="171"/>
      <c r="W216" s="15"/>
      <c r="X216" s="171"/>
      <c r="Y216" s="15"/>
      <c r="Z216" s="171"/>
      <c r="AA216" s="15"/>
      <c r="AB216" s="171"/>
      <c r="AC216" s="15"/>
      <c r="AD216" s="172"/>
      <c r="AE216" s="15"/>
      <c r="AF216" s="173"/>
      <c r="AG216" s="173"/>
      <c r="AI216" s="175"/>
    </row>
    <row r="217" spans="1:35" s="174" customForma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7"/>
      <c r="K217" s="17"/>
      <c r="L217" s="15"/>
      <c r="M217" s="15"/>
      <c r="N217" s="15"/>
      <c r="O217" s="15"/>
      <c r="P217" s="15"/>
      <c r="Q217" s="15"/>
      <c r="R217" s="171"/>
      <c r="S217" s="15"/>
      <c r="T217" s="15"/>
      <c r="U217" s="15"/>
      <c r="V217" s="171"/>
      <c r="W217" s="15"/>
      <c r="X217" s="171"/>
      <c r="Y217" s="15"/>
      <c r="Z217" s="171"/>
      <c r="AA217" s="15"/>
      <c r="AB217" s="171"/>
      <c r="AC217" s="15"/>
      <c r="AD217" s="172"/>
      <c r="AE217" s="15"/>
      <c r="AF217" s="173"/>
      <c r="AG217" s="173"/>
      <c r="AI217" s="175"/>
    </row>
    <row r="218" spans="1:35" s="174" customForma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7"/>
      <c r="K218" s="17"/>
      <c r="L218" s="15"/>
      <c r="M218" s="15"/>
      <c r="N218" s="15"/>
      <c r="O218" s="15"/>
      <c r="P218" s="15"/>
      <c r="Q218" s="15"/>
      <c r="R218" s="171"/>
      <c r="S218" s="15"/>
      <c r="T218" s="15"/>
      <c r="U218" s="15"/>
      <c r="V218" s="171"/>
      <c r="W218" s="15"/>
      <c r="X218" s="171"/>
      <c r="Y218" s="15"/>
      <c r="Z218" s="171"/>
      <c r="AA218" s="15"/>
      <c r="AB218" s="171"/>
      <c r="AC218" s="15"/>
      <c r="AD218" s="172"/>
      <c r="AE218" s="15"/>
      <c r="AF218" s="173"/>
      <c r="AG218" s="173"/>
      <c r="AI218" s="175"/>
    </row>
    <row r="219" spans="1:35" s="174" customForma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7"/>
      <c r="K219" s="17"/>
      <c r="L219" s="15"/>
      <c r="M219" s="15"/>
      <c r="N219" s="15"/>
      <c r="O219" s="15"/>
      <c r="P219" s="15"/>
      <c r="Q219" s="15"/>
      <c r="R219" s="171"/>
      <c r="S219" s="15"/>
      <c r="T219" s="15"/>
      <c r="U219" s="15"/>
      <c r="V219" s="171"/>
      <c r="W219" s="15"/>
      <c r="X219" s="171"/>
      <c r="Y219" s="15"/>
      <c r="Z219" s="171"/>
      <c r="AA219" s="15"/>
      <c r="AB219" s="171"/>
      <c r="AC219" s="15"/>
      <c r="AD219" s="172"/>
      <c r="AE219" s="15"/>
      <c r="AF219" s="173"/>
      <c r="AG219" s="173"/>
      <c r="AI219" s="175"/>
    </row>
    <row r="220" spans="1:35" s="174" customForma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7"/>
      <c r="K220" s="17"/>
      <c r="L220" s="15"/>
      <c r="M220" s="15"/>
      <c r="N220" s="15"/>
      <c r="O220" s="15"/>
      <c r="P220" s="15"/>
      <c r="Q220" s="15"/>
      <c r="R220" s="171"/>
      <c r="S220" s="15"/>
      <c r="T220" s="15"/>
      <c r="U220" s="15"/>
      <c r="V220" s="171"/>
      <c r="W220" s="15"/>
      <c r="X220" s="171"/>
      <c r="Y220" s="15"/>
      <c r="Z220" s="171"/>
      <c r="AA220" s="15"/>
      <c r="AB220" s="171"/>
      <c r="AC220" s="15"/>
      <c r="AD220" s="172"/>
      <c r="AE220" s="15"/>
      <c r="AF220" s="173"/>
      <c r="AG220" s="173"/>
      <c r="AI220" s="175"/>
    </row>
    <row r="221" spans="1:35" s="174" customForma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7"/>
      <c r="K221" s="17"/>
      <c r="L221" s="15"/>
      <c r="M221" s="15"/>
      <c r="N221" s="15"/>
      <c r="O221" s="15"/>
      <c r="P221" s="15"/>
      <c r="Q221" s="15"/>
      <c r="R221" s="171"/>
      <c r="S221" s="15"/>
      <c r="T221" s="15"/>
      <c r="U221" s="15"/>
      <c r="V221" s="171"/>
      <c r="W221" s="15"/>
      <c r="X221" s="171"/>
      <c r="Y221" s="15"/>
      <c r="Z221" s="171"/>
      <c r="AA221" s="15"/>
      <c r="AB221" s="171"/>
      <c r="AC221" s="15"/>
      <c r="AD221" s="172"/>
      <c r="AE221" s="15"/>
      <c r="AF221" s="173"/>
      <c r="AG221" s="173"/>
      <c r="AI221" s="175"/>
    </row>
    <row r="222" spans="1:35" s="174" customForma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7"/>
      <c r="K222" s="17"/>
      <c r="L222" s="15"/>
      <c r="M222" s="15"/>
      <c r="N222" s="15"/>
      <c r="O222" s="15"/>
      <c r="P222" s="15"/>
      <c r="Q222" s="15"/>
      <c r="R222" s="171"/>
      <c r="S222" s="15"/>
      <c r="T222" s="15"/>
      <c r="U222" s="15"/>
      <c r="V222" s="171"/>
      <c r="W222" s="15"/>
      <c r="X222" s="171"/>
      <c r="Y222" s="15"/>
      <c r="Z222" s="171"/>
      <c r="AA222" s="15"/>
      <c r="AB222" s="171"/>
      <c r="AC222" s="15"/>
      <c r="AD222" s="172"/>
      <c r="AE222" s="15"/>
      <c r="AF222" s="173"/>
      <c r="AG222" s="173"/>
      <c r="AI222" s="175"/>
    </row>
    <row r="223" spans="1:35" s="174" customForma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7"/>
      <c r="K223" s="17"/>
      <c r="L223" s="15"/>
      <c r="M223" s="15"/>
      <c r="N223" s="15"/>
      <c r="O223" s="15"/>
      <c r="P223" s="15"/>
      <c r="Q223" s="15"/>
      <c r="R223" s="171"/>
      <c r="S223" s="15"/>
      <c r="T223" s="15"/>
      <c r="U223" s="15"/>
      <c r="V223" s="171"/>
      <c r="W223" s="15"/>
      <c r="X223" s="171"/>
      <c r="Y223" s="15"/>
      <c r="Z223" s="171"/>
      <c r="AA223" s="15"/>
      <c r="AB223" s="171"/>
      <c r="AC223" s="15"/>
      <c r="AD223" s="172"/>
      <c r="AE223" s="15"/>
      <c r="AF223" s="173"/>
      <c r="AG223" s="173"/>
      <c r="AI223" s="175"/>
    </row>
    <row r="224" spans="1:35" s="174" customForma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7"/>
      <c r="K224" s="17"/>
      <c r="L224" s="15"/>
      <c r="M224" s="15"/>
      <c r="N224" s="15"/>
      <c r="O224" s="15"/>
      <c r="P224" s="15"/>
      <c r="Q224" s="15"/>
      <c r="R224" s="171"/>
      <c r="S224" s="15"/>
      <c r="T224" s="15"/>
      <c r="U224" s="15"/>
      <c r="V224" s="171"/>
      <c r="W224" s="15"/>
      <c r="X224" s="171"/>
      <c r="Y224" s="15"/>
      <c r="Z224" s="171"/>
      <c r="AA224" s="15"/>
      <c r="AB224" s="171"/>
      <c r="AC224" s="15"/>
      <c r="AD224" s="172"/>
      <c r="AE224" s="15"/>
      <c r="AF224" s="173"/>
      <c r="AG224" s="173"/>
      <c r="AI224" s="175"/>
    </row>
    <row r="225" spans="1:35" s="174" customForma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7"/>
      <c r="K225" s="17"/>
      <c r="L225" s="15"/>
      <c r="M225" s="15"/>
      <c r="N225" s="15"/>
      <c r="O225" s="15"/>
      <c r="P225" s="15"/>
      <c r="Q225" s="15"/>
      <c r="R225" s="171"/>
      <c r="S225" s="15"/>
      <c r="T225" s="15"/>
      <c r="U225" s="15"/>
      <c r="V225" s="171"/>
      <c r="W225" s="15"/>
      <c r="X225" s="171"/>
      <c r="Y225" s="15"/>
      <c r="Z225" s="171"/>
      <c r="AA225" s="15"/>
      <c r="AB225" s="171"/>
      <c r="AC225" s="15"/>
      <c r="AD225" s="172"/>
      <c r="AE225" s="15"/>
      <c r="AF225" s="173"/>
      <c r="AG225" s="173"/>
      <c r="AI225" s="175"/>
    </row>
    <row r="226" spans="1:35" s="174" customForma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7"/>
      <c r="K226" s="17"/>
      <c r="L226" s="15"/>
      <c r="M226" s="15"/>
      <c r="N226" s="15"/>
      <c r="O226" s="15"/>
      <c r="P226" s="15"/>
      <c r="Q226" s="15"/>
      <c r="R226" s="171"/>
      <c r="S226" s="15"/>
      <c r="T226" s="15"/>
      <c r="U226" s="15"/>
      <c r="V226" s="171"/>
      <c r="W226" s="15"/>
      <c r="X226" s="171"/>
      <c r="Y226" s="15"/>
      <c r="Z226" s="171"/>
      <c r="AA226" s="15"/>
      <c r="AB226" s="171"/>
      <c r="AC226" s="15"/>
      <c r="AD226" s="172"/>
      <c r="AE226" s="15"/>
      <c r="AF226" s="173"/>
      <c r="AG226" s="173"/>
      <c r="AI226" s="175"/>
    </row>
    <row r="227" spans="1:35" s="174" customForma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7"/>
      <c r="K227" s="17"/>
      <c r="L227" s="15"/>
      <c r="M227" s="15"/>
      <c r="N227" s="15"/>
      <c r="O227" s="15"/>
      <c r="P227" s="15"/>
      <c r="Q227" s="15"/>
      <c r="R227" s="171"/>
      <c r="S227" s="15"/>
      <c r="T227" s="15"/>
      <c r="U227" s="15"/>
      <c r="V227" s="171"/>
      <c r="W227" s="15"/>
      <c r="X227" s="171"/>
      <c r="Y227" s="15"/>
      <c r="Z227" s="171"/>
      <c r="AA227" s="15"/>
      <c r="AB227" s="171"/>
      <c r="AC227" s="15"/>
      <c r="AD227" s="172"/>
      <c r="AE227" s="15"/>
      <c r="AF227" s="173"/>
      <c r="AG227" s="173"/>
      <c r="AI227" s="175"/>
    </row>
    <row r="228" spans="1:35" s="174" customForma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7"/>
      <c r="K228" s="17"/>
      <c r="L228" s="15"/>
      <c r="M228" s="15"/>
      <c r="N228" s="15"/>
      <c r="O228" s="15"/>
      <c r="P228" s="15"/>
      <c r="Q228" s="15"/>
      <c r="R228" s="171"/>
      <c r="S228" s="15"/>
      <c r="T228" s="15"/>
      <c r="U228" s="15"/>
      <c r="V228" s="171"/>
      <c r="W228" s="15"/>
      <c r="X228" s="171"/>
      <c r="Y228" s="15"/>
      <c r="Z228" s="171"/>
      <c r="AA228" s="15"/>
      <c r="AB228" s="171"/>
      <c r="AC228" s="15"/>
      <c r="AD228" s="172"/>
      <c r="AE228" s="15"/>
      <c r="AF228" s="173"/>
      <c r="AG228" s="173"/>
      <c r="AI228" s="175"/>
    </row>
    <row r="229" spans="1:35" s="174" customForma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7"/>
      <c r="K229" s="17"/>
      <c r="L229" s="15"/>
      <c r="M229" s="15"/>
      <c r="N229" s="15"/>
      <c r="O229" s="15"/>
      <c r="P229" s="15"/>
      <c r="Q229" s="15"/>
      <c r="R229" s="171"/>
      <c r="S229" s="15"/>
      <c r="T229" s="15"/>
      <c r="U229" s="15"/>
      <c r="V229" s="171"/>
      <c r="W229" s="15"/>
      <c r="X229" s="171"/>
      <c r="Y229" s="15"/>
      <c r="Z229" s="171"/>
      <c r="AA229" s="15"/>
      <c r="AB229" s="171"/>
      <c r="AC229" s="15"/>
      <c r="AD229" s="172"/>
      <c r="AE229" s="15"/>
      <c r="AF229" s="173"/>
      <c r="AG229" s="173"/>
      <c r="AI229" s="175"/>
    </row>
    <row r="230" spans="1:35" s="174" customForma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7"/>
      <c r="K230" s="17"/>
      <c r="L230" s="15"/>
      <c r="M230" s="15"/>
      <c r="N230" s="15"/>
      <c r="O230" s="15"/>
      <c r="P230" s="15"/>
      <c r="Q230" s="15"/>
      <c r="R230" s="171"/>
      <c r="S230" s="15"/>
      <c r="T230" s="15"/>
      <c r="U230" s="15"/>
      <c r="V230" s="171"/>
      <c r="W230" s="15"/>
      <c r="X230" s="171"/>
      <c r="Y230" s="15"/>
      <c r="Z230" s="171"/>
      <c r="AA230" s="15"/>
      <c r="AB230" s="171"/>
      <c r="AC230" s="15"/>
      <c r="AD230" s="172"/>
      <c r="AE230" s="15"/>
      <c r="AF230" s="173"/>
      <c r="AG230" s="173"/>
      <c r="AI230" s="175"/>
    </row>
    <row r="231" spans="1:35" s="174" customForma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7"/>
      <c r="K231" s="17"/>
      <c r="L231" s="15"/>
      <c r="M231" s="15"/>
      <c r="N231" s="15"/>
      <c r="O231" s="15"/>
      <c r="P231" s="15"/>
      <c r="Q231" s="15"/>
      <c r="R231" s="171"/>
      <c r="S231" s="15"/>
      <c r="T231" s="15"/>
      <c r="U231" s="15"/>
      <c r="V231" s="171"/>
      <c r="W231" s="15"/>
      <c r="X231" s="171"/>
      <c r="Y231" s="15"/>
      <c r="Z231" s="171"/>
      <c r="AA231" s="15"/>
      <c r="AB231" s="171"/>
      <c r="AC231" s="15"/>
      <c r="AD231" s="172"/>
      <c r="AE231" s="15"/>
      <c r="AF231" s="173"/>
      <c r="AG231" s="173"/>
      <c r="AI231" s="175"/>
    </row>
    <row r="232" spans="1:35" s="174" customForma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7"/>
      <c r="K232" s="17"/>
      <c r="L232" s="15"/>
      <c r="M232" s="15"/>
      <c r="N232" s="15"/>
      <c r="O232" s="15"/>
      <c r="P232" s="15"/>
      <c r="Q232" s="15"/>
      <c r="R232" s="171"/>
      <c r="S232" s="15"/>
      <c r="T232" s="15"/>
      <c r="U232" s="15"/>
      <c r="V232" s="171"/>
      <c r="W232" s="15"/>
      <c r="X232" s="171"/>
      <c r="Y232" s="15"/>
      <c r="Z232" s="171"/>
      <c r="AA232" s="15"/>
      <c r="AB232" s="171"/>
      <c r="AC232" s="15"/>
      <c r="AD232" s="172"/>
      <c r="AE232" s="15"/>
      <c r="AF232" s="173"/>
      <c r="AG232" s="173"/>
      <c r="AI232" s="175"/>
    </row>
    <row r="233" spans="1:35" s="174" customForma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7"/>
      <c r="K233" s="17"/>
      <c r="L233" s="15"/>
      <c r="M233" s="15"/>
      <c r="N233" s="15"/>
      <c r="O233" s="15"/>
      <c r="P233" s="15"/>
      <c r="Q233" s="15"/>
      <c r="R233" s="171"/>
      <c r="S233" s="15"/>
      <c r="T233" s="15"/>
      <c r="U233" s="15"/>
      <c r="V233" s="171"/>
      <c r="W233" s="15"/>
      <c r="X233" s="171"/>
      <c r="Y233" s="15"/>
      <c r="Z233" s="171"/>
      <c r="AA233" s="15"/>
      <c r="AB233" s="171"/>
      <c r="AC233" s="15"/>
      <c r="AD233" s="172"/>
      <c r="AE233" s="15"/>
      <c r="AF233" s="173"/>
      <c r="AG233" s="173"/>
      <c r="AI233" s="175"/>
    </row>
    <row r="234" spans="1:35" s="174" customForma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7"/>
      <c r="K234" s="17"/>
      <c r="L234" s="15"/>
      <c r="M234" s="15"/>
      <c r="N234" s="15"/>
      <c r="O234" s="15"/>
      <c r="P234" s="15"/>
      <c r="Q234" s="15"/>
      <c r="R234" s="171"/>
      <c r="S234" s="15"/>
      <c r="T234" s="15"/>
      <c r="U234" s="15"/>
      <c r="V234" s="171"/>
      <c r="W234" s="15"/>
      <c r="X234" s="171"/>
      <c r="Y234" s="15"/>
      <c r="Z234" s="171"/>
      <c r="AA234" s="15"/>
      <c r="AB234" s="171"/>
      <c r="AC234" s="15"/>
      <c r="AD234" s="172"/>
      <c r="AE234" s="15"/>
      <c r="AF234" s="173"/>
      <c r="AG234" s="173"/>
      <c r="AI234" s="175"/>
    </row>
    <row r="235" spans="1:35" s="174" customForma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7"/>
      <c r="K235" s="17"/>
      <c r="L235" s="15"/>
      <c r="M235" s="15"/>
      <c r="N235" s="15"/>
      <c r="O235" s="15"/>
      <c r="P235" s="15"/>
      <c r="Q235" s="15"/>
      <c r="R235" s="171"/>
      <c r="S235" s="15"/>
      <c r="T235" s="15"/>
      <c r="U235" s="15"/>
      <c r="V235" s="171"/>
      <c r="W235" s="15"/>
      <c r="X235" s="171"/>
      <c r="Y235" s="15"/>
      <c r="Z235" s="171"/>
      <c r="AA235" s="15"/>
      <c r="AB235" s="171"/>
      <c r="AC235" s="15"/>
      <c r="AD235" s="172"/>
      <c r="AE235" s="15"/>
      <c r="AF235" s="173"/>
      <c r="AG235" s="173"/>
      <c r="AI235" s="175"/>
    </row>
    <row r="236" spans="1:35" s="174" customForma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7"/>
      <c r="K236" s="17"/>
      <c r="L236" s="15"/>
      <c r="M236" s="15"/>
      <c r="N236" s="15"/>
      <c r="O236" s="15"/>
      <c r="P236" s="15"/>
      <c r="Q236" s="15"/>
      <c r="R236" s="171"/>
      <c r="S236" s="15"/>
      <c r="T236" s="15"/>
      <c r="U236" s="15"/>
      <c r="V236" s="171"/>
      <c r="W236" s="15"/>
      <c r="X236" s="171"/>
      <c r="Y236" s="15"/>
      <c r="Z236" s="171"/>
      <c r="AA236" s="15"/>
      <c r="AB236" s="171"/>
      <c r="AC236" s="15"/>
      <c r="AD236" s="172"/>
      <c r="AE236" s="15"/>
      <c r="AF236" s="173"/>
      <c r="AG236" s="173"/>
      <c r="AI236" s="175"/>
    </row>
    <row r="237" spans="1:35" s="174" customForma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7"/>
      <c r="K237" s="17"/>
      <c r="L237" s="15"/>
      <c r="M237" s="15"/>
      <c r="N237" s="15"/>
      <c r="O237" s="15"/>
      <c r="P237" s="15"/>
      <c r="Q237" s="15"/>
      <c r="R237" s="171"/>
      <c r="S237" s="15"/>
      <c r="T237" s="15"/>
      <c r="U237" s="15"/>
      <c r="V237" s="171"/>
      <c r="W237" s="15"/>
      <c r="X237" s="171"/>
      <c r="Y237" s="15"/>
      <c r="Z237" s="171"/>
      <c r="AA237" s="15"/>
      <c r="AB237" s="171"/>
      <c r="AC237" s="15"/>
      <c r="AD237" s="172"/>
      <c r="AE237" s="15"/>
      <c r="AF237" s="173"/>
      <c r="AG237" s="173"/>
      <c r="AI237" s="175"/>
    </row>
    <row r="238" spans="1:35" s="174" customForma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7"/>
      <c r="K238" s="17"/>
      <c r="L238" s="15"/>
      <c r="M238" s="15"/>
      <c r="N238" s="15"/>
      <c r="O238" s="15"/>
      <c r="P238" s="15"/>
      <c r="Q238" s="15"/>
      <c r="R238" s="171"/>
      <c r="S238" s="15"/>
      <c r="T238" s="15"/>
      <c r="U238" s="15"/>
      <c r="V238" s="171"/>
      <c r="W238" s="15"/>
      <c r="X238" s="171"/>
      <c r="Y238" s="15"/>
      <c r="Z238" s="171"/>
      <c r="AA238" s="15"/>
      <c r="AB238" s="171"/>
      <c r="AC238" s="15"/>
      <c r="AD238" s="172"/>
      <c r="AE238" s="15"/>
      <c r="AF238" s="173"/>
      <c r="AG238" s="173"/>
      <c r="AI238" s="175"/>
    </row>
    <row r="239" spans="1:35" s="174" customForma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7"/>
      <c r="K239" s="17"/>
      <c r="L239" s="15"/>
      <c r="M239" s="15"/>
      <c r="N239" s="15"/>
      <c r="O239" s="15"/>
      <c r="P239" s="15"/>
      <c r="Q239" s="15"/>
      <c r="R239" s="171"/>
      <c r="S239" s="15"/>
      <c r="T239" s="15"/>
      <c r="U239" s="15"/>
      <c r="V239" s="171"/>
      <c r="W239" s="15"/>
      <c r="X239" s="171"/>
      <c r="Y239" s="15"/>
      <c r="Z239" s="171"/>
      <c r="AA239" s="15"/>
      <c r="AB239" s="171"/>
      <c r="AC239" s="15"/>
      <c r="AD239" s="172"/>
      <c r="AE239" s="15"/>
      <c r="AF239" s="173"/>
      <c r="AG239" s="173"/>
      <c r="AI239" s="175"/>
    </row>
    <row r="240" spans="1:35" s="174" customForma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7"/>
      <c r="K240" s="17"/>
      <c r="L240" s="15"/>
      <c r="M240" s="15"/>
      <c r="N240" s="15"/>
      <c r="O240" s="15"/>
      <c r="P240" s="15"/>
      <c r="Q240" s="15"/>
      <c r="R240" s="171"/>
      <c r="S240" s="15"/>
      <c r="T240" s="15"/>
      <c r="U240" s="15"/>
      <c r="V240" s="171"/>
      <c r="W240" s="15"/>
      <c r="X240" s="171"/>
      <c r="Y240" s="15"/>
      <c r="Z240" s="171"/>
      <c r="AA240" s="15"/>
      <c r="AB240" s="171"/>
      <c r="AC240" s="15"/>
      <c r="AD240" s="172"/>
      <c r="AE240" s="15"/>
      <c r="AF240" s="173"/>
      <c r="AG240" s="173"/>
      <c r="AI240" s="175"/>
    </row>
    <row r="241" spans="1:35" s="174" customForma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7"/>
      <c r="K241" s="17"/>
      <c r="L241" s="15"/>
      <c r="M241" s="15"/>
      <c r="N241" s="15"/>
      <c r="O241" s="15"/>
      <c r="P241" s="15"/>
      <c r="Q241" s="15"/>
      <c r="R241" s="171"/>
      <c r="S241" s="15"/>
      <c r="T241" s="15"/>
      <c r="U241" s="15"/>
      <c r="V241" s="171"/>
      <c r="W241" s="15"/>
      <c r="X241" s="171"/>
      <c r="Y241" s="15"/>
      <c r="Z241" s="171"/>
      <c r="AA241" s="15"/>
      <c r="AB241" s="171"/>
      <c r="AC241" s="15"/>
      <c r="AD241" s="172"/>
      <c r="AE241" s="15"/>
      <c r="AF241" s="173"/>
      <c r="AG241" s="173"/>
      <c r="AI241" s="175"/>
    </row>
    <row r="242" spans="1:35" s="174" customForma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7"/>
      <c r="K242" s="17"/>
      <c r="L242" s="15"/>
      <c r="M242" s="15"/>
      <c r="N242" s="15"/>
      <c r="O242" s="15"/>
      <c r="P242" s="15"/>
      <c r="Q242" s="15"/>
      <c r="R242" s="171"/>
      <c r="S242" s="15"/>
      <c r="T242" s="15"/>
      <c r="U242" s="15"/>
      <c r="V242" s="171"/>
      <c r="W242" s="15"/>
      <c r="X242" s="171"/>
      <c r="Y242" s="15"/>
      <c r="Z242" s="171"/>
      <c r="AA242" s="15"/>
      <c r="AB242" s="171"/>
      <c r="AC242" s="15"/>
      <c r="AD242" s="172"/>
      <c r="AE242" s="15"/>
      <c r="AF242" s="173"/>
      <c r="AG242" s="173"/>
      <c r="AI242" s="175"/>
    </row>
    <row r="243" spans="1:35" s="174" customForma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7"/>
      <c r="K243" s="17"/>
      <c r="L243" s="15"/>
      <c r="M243" s="15"/>
      <c r="N243" s="15"/>
      <c r="O243" s="15"/>
      <c r="P243" s="15"/>
      <c r="Q243" s="15"/>
      <c r="R243" s="171"/>
      <c r="S243" s="15"/>
      <c r="T243" s="15"/>
      <c r="U243" s="15"/>
      <c r="V243" s="171"/>
      <c r="W243" s="15"/>
      <c r="X243" s="171"/>
      <c r="Y243" s="15"/>
      <c r="Z243" s="171"/>
      <c r="AA243" s="15"/>
      <c r="AB243" s="171"/>
      <c r="AC243" s="15"/>
      <c r="AD243" s="172"/>
      <c r="AE243" s="15"/>
      <c r="AF243" s="173"/>
      <c r="AG243" s="173"/>
      <c r="AI243" s="175"/>
    </row>
    <row r="244" spans="1:35" s="174" customForma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7"/>
      <c r="K244" s="17"/>
      <c r="L244" s="15"/>
      <c r="M244" s="15"/>
      <c r="N244" s="15"/>
      <c r="O244" s="15"/>
      <c r="P244" s="15"/>
      <c r="Q244" s="15"/>
      <c r="R244" s="171"/>
      <c r="S244" s="15"/>
      <c r="T244" s="15"/>
      <c r="U244" s="15"/>
      <c r="V244" s="171"/>
      <c r="W244" s="15"/>
      <c r="X244" s="171"/>
      <c r="Y244" s="15"/>
      <c r="Z244" s="171"/>
      <c r="AA244" s="15"/>
      <c r="AB244" s="171"/>
      <c r="AC244" s="15"/>
      <c r="AD244" s="172"/>
      <c r="AE244" s="15"/>
      <c r="AF244" s="173"/>
      <c r="AG244" s="173"/>
      <c r="AI244" s="175"/>
    </row>
    <row r="245" spans="1:35" s="174" customForma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7"/>
      <c r="K245" s="17"/>
      <c r="L245" s="15"/>
      <c r="M245" s="15"/>
      <c r="N245" s="15"/>
      <c r="O245" s="15"/>
      <c r="P245" s="15"/>
      <c r="Q245" s="15"/>
      <c r="R245" s="171"/>
      <c r="S245" s="15"/>
      <c r="T245" s="15"/>
      <c r="U245" s="15"/>
      <c r="V245" s="171"/>
      <c r="W245" s="15"/>
      <c r="X245" s="171"/>
      <c r="Y245" s="15"/>
      <c r="Z245" s="171"/>
      <c r="AA245" s="15"/>
      <c r="AB245" s="171"/>
      <c r="AC245" s="15"/>
      <c r="AD245" s="172"/>
      <c r="AE245" s="15"/>
      <c r="AF245" s="173"/>
      <c r="AG245" s="173"/>
      <c r="AI245" s="175"/>
    </row>
    <row r="246" spans="1:35" s="174" customForma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7"/>
      <c r="K246" s="17"/>
      <c r="L246" s="15"/>
      <c r="M246" s="15"/>
      <c r="N246" s="15"/>
      <c r="O246" s="15"/>
      <c r="P246" s="15"/>
      <c r="Q246" s="15"/>
      <c r="R246" s="171"/>
      <c r="S246" s="15"/>
      <c r="T246" s="15"/>
      <c r="U246" s="15"/>
      <c r="V246" s="171"/>
      <c r="W246" s="15"/>
      <c r="X246" s="171"/>
      <c r="Y246" s="15"/>
      <c r="Z246" s="171"/>
      <c r="AA246" s="15"/>
      <c r="AB246" s="171"/>
      <c r="AC246" s="15"/>
      <c r="AD246" s="172"/>
      <c r="AE246" s="15"/>
      <c r="AF246" s="173"/>
      <c r="AG246" s="173"/>
      <c r="AI246" s="175"/>
    </row>
    <row r="247" spans="1:35" s="174" customForma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7"/>
      <c r="K247" s="17"/>
      <c r="L247" s="15"/>
      <c r="M247" s="15"/>
      <c r="N247" s="15"/>
      <c r="O247" s="15"/>
      <c r="P247" s="15"/>
      <c r="Q247" s="15"/>
      <c r="R247" s="171"/>
      <c r="S247" s="15"/>
      <c r="T247" s="15"/>
      <c r="U247" s="15"/>
      <c r="V247" s="171"/>
      <c r="W247" s="15"/>
      <c r="X247" s="171"/>
      <c r="Y247" s="15"/>
      <c r="Z247" s="171"/>
      <c r="AA247" s="15"/>
      <c r="AB247" s="171"/>
      <c r="AC247" s="15"/>
      <c r="AD247" s="172"/>
      <c r="AE247" s="15"/>
      <c r="AF247" s="173"/>
      <c r="AG247" s="173"/>
      <c r="AI247" s="175"/>
    </row>
    <row r="248" spans="1:35" s="174" customForma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7"/>
      <c r="K248" s="17"/>
      <c r="L248" s="15"/>
      <c r="M248" s="15"/>
      <c r="N248" s="15"/>
      <c r="O248" s="15"/>
      <c r="P248" s="15"/>
      <c r="Q248" s="15"/>
      <c r="R248" s="171"/>
      <c r="S248" s="15"/>
      <c r="T248" s="15"/>
      <c r="U248" s="15"/>
      <c r="V248" s="171"/>
      <c r="W248" s="15"/>
      <c r="X248" s="171"/>
      <c r="Y248" s="15"/>
      <c r="Z248" s="171"/>
      <c r="AA248" s="15"/>
      <c r="AB248" s="171"/>
      <c r="AC248" s="15"/>
      <c r="AD248" s="172"/>
      <c r="AE248" s="15"/>
      <c r="AF248" s="173"/>
      <c r="AG248" s="173"/>
      <c r="AI248" s="175"/>
    </row>
    <row r="249" spans="1:35" s="174" customForma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7"/>
      <c r="K249" s="17"/>
      <c r="L249" s="15"/>
      <c r="M249" s="15"/>
      <c r="N249" s="15"/>
      <c r="O249" s="15"/>
      <c r="P249" s="15"/>
      <c r="Q249" s="15"/>
      <c r="R249" s="171"/>
      <c r="S249" s="15"/>
      <c r="T249" s="15"/>
      <c r="U249" s="15"/>
      <c r="V249" s="171"/>
      <c r="W249" s="15"/>
      <c r="X249" s="171"/>
      <c r="Y249" s="15"/>
      <c r="Z249" s="171"/>
      <c r="AA249" s="15"/>
      <c r="AB249" s="171"/>
      <c r="AC249" s="15"/>
      <c r="AD249" s="172"/>
      <c r="AE249" s="15"/>
      <c r="AF249" s="173"/>
      <c r="AG249" s="173"/>
      <c r="AI249" s="175"/>
    </row>
    <row r="250" spans="1:35" s="174" customForma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7"/>
      <c r="K250" s="17"/>
      <c r="L250" s="15"/>
      <c r="M250" s="15"/>
      <c r="N250" s="15"/>
      <c r="O250" s="15"/>
      <c r="P250" s="15"/>
      <c r="Q250" s="15"/>
      <c r="R250" s="171"/>
      <c r="S250" s="15"/>
      <c r="T250" s="15"/>
      <c r="U250" s="15"/>
      <c r="V250" s="171"/>
      <c r="W250" s="15"/>
      <c r="X250" s="171"/>
      <c r="Y250" s="15"/>
      <c r="Z250" s="171"/>
      <c r="AA250" s="15"/>
      <c r="AB250" s="171"/>
      <c r="AC250" s="15"/>
      <c r="AD250" s="172"/>
      <c r="AE250" s="15"/>
      <c r="AF250" s="173"/>
      <c r="AG250" s="173"/>
      <c r="AI250" s="175"/>
    </row>
    <row r="251" spans="1:35" s="174" customForma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7"/>
      <c r="K251" s="17"/>
      <c r="L251" s="15"/>
      <c r="M251" s="15"/>
      <c r="N251" s="15"/>
      <c r="O251" s="15"/>
      <c r="P251" s="15"/>
      <c r="Q251" s="15"/>
      <c r="R251" s="171"/>
      <c r="S251" s="15"/>
      <c r="T251" s="15"/>
      <c r="U251" s="15"/>
      <c r="V251" s="171"/>
      <c r="W251" s="15"/>
      <c r="X251" s="171"/>
      <c r="Y251" s="15"/>
      <c r="Z251" s="171"/>
      <c r="AA251" s="15"/>
      <c r="AB251" s="171"/>
      <c r="AC251" s="15"/>
      <c r="AD251" s="172"/>
      <c r="AE251" s="15"/>
      <c r="AF251" s="173"/>
      <c r="AG251" s="173"/>
      <c r="AI251" s="175"/>
    </row>
    <row r="252" spans="1:35" s="174" customForma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7"/>
      <c r="K252" s="17"/>
      <c r="L252" s="15"/>
      <c r="M252" s="15"/>
      <c r="N252" s="15"/>
      <c r="O252" s="15"/>
      <c r="P252" s="15"/>
      <c r="Q252" s="15"/>
      <c r="R252" s="171"/>
      <c r="S252" s="15"/>
      <c r="T252" s="15"/>
      <c r="U252" s="15"/>
      <c r="V252" s="171"/>
      <c r="W252" s="15"/>
      <c r="X252" s="171"/>
      <c r="Y252" s="15"/>
      <c r="Z252" s="171"/>
      <c r="AA252" s="15"/>
      <c r="AB252" s="171"/>
      <c r="AC252" s="15"/>
      <c r="AD252" s="172"/>
      <c r="AE252" s="15"/>
      <c r="AF252" s="173"/>
      <c r="AG252" s="173"/>
      <c r="AI252" s="175"/>
    </row>
    <row r="253" spans="1:35" s="174" customForma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7"/>
      <c r="K253" s="17"/>
      <c r="L253" s="15"/>
      <c r="M253" s="15"/>
      <c r="N253" s="15"/>
      <c r="O253" s="15"/>
      <c r="P253" s="15"/>
      <c r="Q253" s="15"/>
      <c r="R253" s="171"/>
      <c r="S253" s="15"/>
      <c r="T253" s="15"/>
      <c r="U253" s="15"/>
      <c r="V253" s="171"/>
      <c r="W253" s="15"/>
      <c r="X253" s="171"/>
      <c r="Y253" s="15"/>
      <c r="Z253" s="171"/>
      <c r="AA253" s="15"/>
      <c r="AB253" s="171"/>
      <c r="AC253" s="15"/>
      <c r="AD253" s="172"/>
      <c r="AE253" s="15"/>
      <c r="AF253" s="173"/>
      <c r="AG253" s="173"/>
      <c r="AI253" s="175"/>
    </row>
    <row r="254" spans="1:35" s="174" customForma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7"/>
      <c r="K254" s="17"/>
      <c r="L254" s="15"/>
      <c r="M254" s="15"/>
      <c r="N254" s="15"/>
      <c r="O254" s="15"/>
      <c r="P254" s="15"/>
      <c r="Q254" s="15"/>
      <c r="R254" s="171"/>
      <c r="S254" s="15"/>
      <c r="T254" s="15"/>
      <c r="U254" s="15"/>
      <c r="V254" s="171"/>
      <c r="W254" s="15"/>
      <c r="X254" s="171"/>
      <c r="Y254" s="15"/>
      <c r="Z254" s="171"/>
      <c r="AA254" s="15"/>
      <c r="AB254" s="171"/>
      <c r="AC254" s="15"/>
      <c r="AD254" s="172"/>
      <c r="AE254" s="15"/>
      <c r="AF254" s="173"/>
      <c r="AG254" s="173"/>
      <c r="AI254" s="175"/>
    </row>
    <row r="255" spans="1:35" s="174" customForma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7"/>
      <c r="K255" s="17"/>
      <c r="L255" s="15"/>
      <c r="M255" s="15"/>
      <c r="N255" s="15"/>
      <c r="O255" s="15"/>
      <c r="P255" s="15"/>
      <c r="Q255" s="15"/>
      <c r="R255" s="171"/>
      <c r="S255" s="15"/>
      <c r="T255" s="15"/>
      <c r="U255" s="15"/>
      <c r="V255" s="171"/>
      <c r="W255" s="15"/>
      <c r="X255" s="171"/>
      <c r="Y255" s="15"/>
      <c r="Z255" s="171"/>
      <c r="AA255" s="15"/>
      <c r="AB255" s="171"/>
      <c r="AC255" s="15"/>
      <c r="AD255" s="172"/>
      <c r="AE255" s="15"/>
      <c r="AF255" s="173"/>
      <c r="AG255" s="173"/>
      <c r="AI255" s="175"/>
    </row>
    <row r="256" spans="1:35" s="174" customForma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7"/>
      <c r="K256" s="17"/>
      <c r="L256" s="15"/>
      <c r="M256" s="15"/>
      <c r="N256" s="15"/>
      <c r="O256" s="15"/>
      <c r="P256" s="15"/>
      <c r="Q256" s="15"/>
      <c r="R256" s="171"/>
      <c r="S256" s="15"/>
      <c r="T256" s="15"/>
      <c r="U256" s="15"/>
      <c r="V256" s="171"/>
      <c r="W256" s="15"/>
      <c r="X256" s="171"/>
      <c r="Y256" s="15"/>
      <c r="Z256" s="171"/>
      <c r="AA256" s="15"/>
      <c r="AB256" s="171"/>
      <c r="AC256" s="15"/>
      <c r="AD256" s="172"/>
      <c r="AE256" s="15"/>
      <c r="AF256" s="173"/>
      <c r="AG256" s="173"/>
      <c r="AI256" s="175"/>
    </row>
    <row r="257" spans="1:35" s="174" customForma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7"/>
      <c r="K257" s="17"/>
      <c r="L257" s="15"/>
      <c r="M257" s="15"/>
      <c r="N257" s="15"/>
      <c r="O257" s="15"/>
      <c r="P257" s="15"/>
      <c r="Q257" s="15"/>
      <c r="R257" s="171"/>
      <c r="S257" s="15"/>
      <c r="T257" s="15"/>
      <c r="U257" s="15"/>
      <c r="V257" s="171"/>
      <c r="W257" s="15"/>
      <c r="X257" s="171"/>
      <c r="Y257" s="15"/>
      <c r="Z257" s="171"/>
      <c r="AA257" s="15"/>
      <c r="AB257" s="171"/>
      <c r="AC257" s="15"/>
      <c r="AD257" s="172"/>
      <c r="AE257" s="15"/>
      <c r="AF257" s="173"/>
      <c r="AG257" s="173"/>
      <c r="AI257" s="175"/>
    </row>
    <row r="258" spans="1:35" s="174" customForma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7"/>
      <c r="K258" s="17"/>
      <c r="L258" s="15"/>
      <c r="M258" s="15"/>
      <c r="N258" s="15"/>
      <c r="O258" s="15"/>
      <c r="P258" s="15"/>
      <c r="Q258" s="15"/>
      <c r="R258" s="171"/>
      <c r="S258" s="15"/>
      <c r="T258" s="15"/>
      <c r="U258" s="15"/>
      <c r="V258" s="171"/>
      <c r="W258" s="15"/>
      <c r="X258" s="171"/>
      <c r="Y258" s="15"/>
      <c r="Z258" s="171"/>
      <c r="AA258" s="15"/>
      <c r="AB258" s="171"/>
      <c r="AC258" s="15"/>
      <c r="AD258" s="172"/>
      <c r="AE258" s="15"/>
      <c r="AF258" s="173"/>
      <c r="AG258" s="173"/>
      <c r="AI258" s="175"/>
    </row>
    <row r="259" spans="1:35" s="174" customForma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7"/>
      <c r="K259" s="17"/>
      <c r="L259" s="15"/>
      <c r="M259" s="15"/>
      <c r="N259" s="15"/>
      <c r="O259" s="15"/>
      <c r="P259" s="15"/>
      <c r="Q259" s="15"/>
      <c r="R259" s="171"/>
      <c r="S259" s="15"/>
      <c r="T259" s="15"/>
      <c r="U259" s="15"/>
      <c r="V259" s="171"/>
      <c r="W259" s="15"/>
      <c r="X259" s="171"/>
      <c r="Y259" s="15"/>
      <c r="Z259" s="171"/>
      <c r="AA259" s="15"/>
      <c r="AB259" s="171"/>
      <c r="AC259" s="15"/>
      <c r="AD259" s="172"/>
      <c r="AE259" s="15"/>
      <c r="AF259" s="173"/>
      <c r="AG259" s="173"/>
      <c r="AI259" s="175"/>
    </row>
    <row r="260" spans="1:35" s="174" customForma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7"/>
      <c r="K260" s="17"/>
      <c r="L260" s="15"/>
      <c r="M260" s="15"/>
      <c r="N260" s="15"/>
      <c r="O260" s="15"/>
      <c r="P260" s="15"/>
      <c r="Q260" s="15"/>
      <c r="R260" s="171"/>
      <c r="S260" s="15"/>
      <c r="T260" s="15"/>
      <c r="U260" s="15"/>
      <c r="V260" s="171"/>
      <c r="W260" s="15"/>
      <c r="X260" s="171"/>
      <c r="Y260" s="15"/>
      <c r="Z260" s="171"/>
      <c r="AA260" s="15"/>
      <c r="AB260" s="171"/>
      <c r="AC260" s="15"/>
      <c r="AD260" s="172"/>
      <c r="AE260" s="15"/>
      <c r="AF260" s="173"/>
      <c r="AG260" s="173"/>
      <c r="AI260" s="175"/>
    </row>
    <row r="261" spans="1:35" s="174" customForma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7"/>
      <c r="K261" s="17"/>
      <c r="L261" s="15"/>
      <c r="M261" s="15"/>
      <c r="N261" s="15"/>
      <c r="O261" s="15"/>
      <c r="P261" s="15"/>
      <c r="Q261" s="15"/>
      <c r="R261" s="171"/>
      <c r="S261" s="15"/>
      <c r="T261" s="15"/>
      <c r="U261" s="15"/>
      <c r="V261" s="171"/>
      <c r="W261" s="15"/>
      <c r="X261" s="171"/>
      <c r="Y261" s="15"/>
      <c r="Z261" s="171"/>
      <c r="AA261" s="15"/>
      <c r="AB261" s="171"/>
      <c r="AC261" s="15"/>
      <c r="AD261" s="172"/>
      <c r="AE261" s="15"/>
      <c r="AF261" s="173"/>
      <c r="AG261" s="173"/>
      <c r="AI261" s="175"/>
    </row>
    <row r="262" spans="1:35" s="174" customForma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7"/>
      <c r="K262" s="17"/>
      <c r="L262" s="15"/>
      <c r="M262" s="15"/>
      <c r="N262" s="15"/>
      <c r="O262" s="15"/>
      <c r="P262" s="15"/>
      <c r="Q262" s="15"/>
      <c r="R262" s="171"/>
      <c r="S262" s="15"/>
      <c r="T262" s="15"/>
      <c r="U262" s="15"/>
      <c r="V262" s="171"/>
      <c r="W262" s="15"/>
      <c r="X262" s="171"/>
      <c r="Y262" s="15"/>
      <c r="Z262" s="171"/>
      <c r="AA262" s="15"/>
      <c r="AB262" s="171"/>
      <c r="AC262" s="15"/>
      <c r="AD262" s="172"/>
      <c r="AE262" s="15"/>
      <c r="AF262" s="173"/>
      <c r="AG262" s="173"/>
      <c r="AI262" s="175"/>
    </row>
    <row r="263" spans="1:35" s="174" customForma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7"/>
      <c r="K263" s="17"/>
      <c r="L263" s="15"/>
      <c r="M263" s="15"/>
      <c r="N263" s="15"/>
      <c r="O263" s="15"/>
      <c r="P263" s="15"/>
      <c r="Q263" s="15"/>
      <c r="R263" s="171"/>
      <c r="S263" s="15"/>
      <c r="T263" s="15"/>
      <c r="U263" s="15"/>
      <c r="V263" s="171"/>
      <c r="W263" s="15"/>
      <c r="X263" s="171"/>
      <c r="Y263" s="15"/>
      <c r="Z263" s="171"/>
      <c r="AA263" s="15"/>
      <c r="AB263" s="171"/>
      <c r="AC263" s="15"/>
      <c r="AD263" s="172"/>
      <c r="AE263" s="15"/>
      <c r="AF263" s="173"/>
      <c r="AG263" s="173"/>
      <c r="AI263" s="175"/>
    </row>
    <row r="264" spans="1:35" s="174" customForma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7"/>
      <c r="K264" s="17"/>
      <c r="L264" s="15"/>
      <c r="M264" s="15"/>
      <c r="N264" s="15"/>
      <c r="O264" s="15"/>
      <c r="P264" s="15"/>
      <c r="Q264" s="15"/>
      <c r="R264" s="171"/>
      <c r="S264" s="15"/>
      <c r="T264" s="15"/>
      <c r="U264" s="15"/>
      <c r="V264" s="171"/>
      <c r="W264" s="15"/>
      <c r="X264" s="171"/>
      <c r="Y264" s="15"/>
      <c r="Z264" s="171"/>
      <c r="AA264" s="15"/>
      <c r="AB264" s="171"/>
      <c r="AC264" s="15"/>
      <c r="AD264" s="172"/>
      <c r="AE264" s="15"/>
      <c r="AF264" s="173"/>
      <c r="AG264" s="173"/>
      <c r="AI264" s="175"/>
    </row>
    <row r="265" spans="1:35" s="174" customForma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7"/>
      <c r="K265" s="17"/>
      <c r="L265" s="15"/>
      <c r="M265" s="15"/>
      <c r="N265" s="15"/>
      <c r="O265" s="15"/>
      <c r="P265" s="15"/>
      <c r="Q265" s="15"/>
      <c r="R265" s="171"/>
      <c r="S265" s="15"/>
      <c r="T265" s="15"/>
      <c r="U265" s="15"/>
      <c r="V265" s="171"/>
      <c r="W265" s="15"/>
      <c r="X265" s="171"/>
      <c r="Y265" s="15"/>
      <c r="Z265" s="171"/>
      <c r="AA265" s="15"/>
      <c r="AB265" s="171"/>
      <c r="AC265" s="15"/>
      <c r="AD265" s="172"/>
      <c r="AE265" s="15"/>
      <c r="AF265" s="173"/>
      <c r="AG265" s="173"/>
      <c r="AI265" s="175"/>
    </row>
    <row r="266" spans="1:35" s="174" customForma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7"/>
      <c r="K266" s="17"/>
      <c r="L266" s="15"/>
      <c r="M266" s="15"/>
      <c r="N266" s="15"/>
      <c r="O266" s="15"/>
      <c r="P266" s="15"/>
      <c r="Q266" s="15"/>
      <c r="R266" s="171"/>
      <c r="S266" s="15"/>
      <c r="T266" s="15"/>
      <c r="U266" s="15"/>
      <c r="V266" s="171"/>
      <c r="W266" s="15"/>
      <c r="X266" s="171"/>
      <c r="Y266" s="15"/>
      <c r="Z266" s="171"/>
      <c r="AA266" s="15"/>
      <c r="AB266" s="171"/>
      <c r="AC266" s="15"/>
      <c r="AD266" s="172"/>
      <c r="AE266" s="15"/>
      <c r="AF266" s="173"/>
      <c r="AG266" s="173"/>
      <c r="AI266" s="175"/>
    </row>
    <row r="267" spans="1:35" s="174" customForma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7"/>
      <c r="K267" s="17"/>
      <c r="L267" s="15"/>
      <c r="M267" s="15"/>
      <c r="N267" s="15"/>
      <c r="O267" s="15"/>
      <c r="P267" s="15"/>
      <c r="Q267" s="15"/>
      <c r="R267" s="171"/>
      <c r="S267" s="15"/>
      <c r="T267" s="15"/>
      <c r="U267" s="15"/>
      <c r="V267" s="171"/>
      <c r="W267" s="15"/>
      <c r="X267" s="171"/>
      <c r="Y267" s="15"/>
      <c r="Z267" s="171"/>
      <c r="AA267" s="15"/>
      <c r="AB267" s="171"/>
      <c r="AC267" s="15"/>
      <c r="AD267" s="172"/>
      <c r="AE267" s="15"/>
      <c r="AF267" s="173"/>
      <c r="AG267" s="173"/>
      <c r="AI267" s="175"/>
    </row>
    <row r="268" spans="1:35" s="174" customForma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7"/>
      <c r="K268" s="17"/>
      <c r="L268" s="15"/>
      <c r="M268" s="15"/>
      <c r="N268" s="15"/>
      <c r="O268" s="15"/>
      <c r="P268" s="15"/>
      <c r="Q268" s="15"/>
      <c r="R268" s="171"/>
      <c r="S268" s="15"/>
      <c r="T268" s="15"/>
      <c r="U268" s="15"/>
      <c r="V268" s="171"/>
      <c r="W268" s="15"/>
      <c r="X268" s="171"/>
      <c r="Y268" s="15"/>
      <c r="Z268" s="171"/>
      <c r="AA268" s="15"/>
      <c r="AB268" s="171"/>
      <c r="AC268" s="15"/>
      <c r="AD268" s="172"/>
      <c r="AE268" s="15"/>
      <c r="AF268" s="173"/>
      <c r="AG268" s="173"/>
      <c r="AI268" s="175"/>
    </row>
    <row r="269" spans="1:35" s="174" customForma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7"/>
      <c r="K269" s="17"/>
      <c r="L269" s="15"/>
      <c r="M269" s="15"/>
      <c r="N269" s="15"/>
      <c r="O269" s="15"/>
      <c r="P269" s="15"/>
      <c r="Q269" s="15"/>
      <c r="R269" s="171"/>
      <c r="S269" s="15"/>
      <c r="T269" s="15"/>
      <c r="U269" s="15"/>
      <c r="V269" s="171"/>
      <c r="W269" s="15"/>
      <c r="X269" s="171"/>
      <c r="Y269" s="15"/>
      <c r="Z269" s="171"/>
      <c r="AA269" s="15"/>
      <c r="AB269" s="171"/>
      <c r="AC269" s="15"/>
      <c r="AD269" s="172"/>
      <c r="AE269" s="15"/>
      <c r="AF269" s="173"/>
      <c r="AG269" s="173"/>
      <c r="AI269" s="175"/>
    </row>
    <row r="270" spans="1:35" s="174" customForma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7"/>
      <c r="K270" s="17"/>
      <c r="L270" s="15"/>
      <c r="M270" s="15"/>
      <c r="N270" s="15"/>
      <c r="O270" s="15"/>
      <c r="P270" s="15"/>
      <c r="Q270" s="15"/>
      <c r="R270" s="171"/>
      <c r="S270" s="15"/>
      <c r="T270" s="15"/>
      <c r="U270" s="15"/>
      <c r="V270" s="171"/>
      <c r="W270" s="15"/>
      <c r="X270" s="171"/>
      <c r="Y270" s="15"/>
      <c r="Z270" s="171"/>
      <c r="AA270" s="15"/>
      <c r="AB270" s="171"/>
      <c r="AC270" s="15"/>
      <c r="AD270" s="172"/>
      <c r="AE270" s="15"/>
      <c r="AF270" s="173"/>
      <c r="AG270" s="173"/>
      <c r="AI270" s="175"/>
    </row>
    <row r="271" spans="1:35" s="174" customForma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7"/>
      <c r="K271" s="17"/>
      <c r="L271" s="15"/>
      <c r="M271" s="15"/>
      <c r="N271" s="15"/>
      <c r="O271" s="15"/>
      <c r="P271" s="15"/>
      <c r="Q271" s="15"/>
      <c r="R271" s="171"/>
      <c r="S271" s="15"/>
      <c r="T271" s="15"/>
      <c r="U271" s="15"/>
      <c r="V271" s="171"/>
      <c r="W271" s="15"/>
      <c r="X271" s="171"/>
      <c r="Y271" s="15"/>
      <c r="Z271" s="171"/>
      <c r="AA271" s="15"/>
      <c r="AB271" s="171"/>
      <c r="AC271" s="15"/>
      <c r="AD271" s="172"/>
      <c r="AE271" s="15"/>
      <c r="AF271" s="173"/>
      <c r="AG271" s="173"/>
      <c r="AI271" s="175"/>
    </row>
    <row r="272" spans="1:35" s="174" customForma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7"/>
      <c r="K272" s="17"/>
      <c r="L272" s="15"/>
      <c r="M272" s="15"/>
      <c r="N272" s="15"/>
      <c r="O272" s="15"/>
      <c r="P272" s="15"/>
      <c r="Q272" s="15"/>
      <c r="R272" s="171"/>
      <c r="S272" s="15"/>
      <c r="T272" s="15"/>
      <c r="U272" s="15"/>
      <c r="V272" s="171"/>
      <c r="W272" s="15"/>
      <c r="X272" s="171"/>
      <c r="Y272" s="15"/>
      <c r="Z272" s="171"/>
      <c r="AA272" s="15"/>
      <c r="AB272" s="171"/>
      <c r="AC272" s="15"/>
      <c r="AD272" s="172"/>
      <c r="AE272" s="15"/>
      <c r="AF272" s="173"/>
      <c r="AG272" s="173"/>
      <c r="AI272" s="175"/>
    </row>
    <row r="273" spans="1:35" s="174" customForma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7"/>
      <c r="K273" s="17"/>
      <c r="L273" s="15"/>
      <c r="M273" s="15"/>
      <c r="N273" s="15"/>
      <c r="O273" s="15"/>
      <c r="P273" s="15"/>
      <c r="Q273" s="15"/>
      <c r="R273" s="171"/>
      <c r="S273" s="15"/>
      <c r="T273" s="15"/>
      <c r="U273" s="15"/>
      <c r="V273" s="171"/>
      <c r="W273" s="15"/>
      <c r="X273" s="171"/>
      <c r="Y273" s="15"/>
      <c r="Z273" s="171"/>
      <c r="AA273" s="15"/>
      <c r="AB273" s="171"/>
      <c r="AC273" s="15"/>
      <c r="AD273" s="172"/>
      <c r="AE273" s="15"/>
      <c r="AF273" s="173"/>
      <c r="AG273" s="173"/>
      <c r="AI273" s="175"/>
    </row>
    <row r="274" spans="1:35" s="174" customForma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7"/>
      <c r="K274" s="17"/>
      <c r="L274" s="15"/>
      <c r="M274" s="15"/>
      <c r="N274" s="15"/>
      <c r="O274" s="15"/>
      <c r="P274" s="15"/>
      <c r="Q274" s="15"/>
      <c r="R274" s="171"/>
      <c r="S274" s="15"/>
      <c r="T274" s="15"/>
      <c r="U274" s="15"/>
      <c r="V274" s="171"/>
      <c r="W274" s="15"/>
      <c r="X274" s="171"/>
      <c r="Y274" s="15"/>
      <c r="Z274" s="171"/>
      <c r="AA274" s="15"/>
      <c r="AB274" s="171"/>
      <c r="AC274" s="15"/>
      <c r="AD274" s="172"/>
      <c r="AE274" s="15"/>
      <c r="AF274" s="173"/>
      <c r="AG274" s="173"/>
      <c r="AI274" s="175"/>
    </row>
    <row r="275" spans="1:35" s="174" customForma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7"/>
      <c r="K275" s="17"/>
      <c r="L275" s="15"/>
      <c r="M275" s="15"/>
      <c r="N275" s="15"/>
      <c r="O275" s="15"/>
      <c r="P275" s="15"/>
      <c r="Q275" s="15"/>
      <c r="R275" s="171"/>
      <c r="S275" s="15"/>
      <c r="T275" s="15"/>
      <c r="U275" s="15"/>
      <c r="V275" s="171"/>
      <c r="W275" s="15"/>
      <c r="X275" s="171"/>
      <c r="Y275" s="15"/>
      <c r="Z275" s="171"/>
      <c r="AA275" s="15"/>
      <c r="AB275" s="171"/>
      <c r="AC275" s="15"/>
      <c r="AD275" s="172"/>
      <c r="AE275" s="15"/>
      <c r="AF275" s="173"/>
      <c r="AG275" s="173"/>
      <c r="AI275" s="175"/>
    </row>
    <row r="276" spans="1:35" s="174" customForma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7"/>
      <c r="K276" s="17"/>
      <c r="L276" s="15"/>
      <c r="M276" s="15"/>
      <c r="N276" s="15"/>
      <c r="O276" s="15"/>
      <c r="P276" s="15"/>
      <c r="Q276" s="15"/>
      <c r="R276" s="171"/>
      <c r="S276" s="15"/>
      <c r="T276" s="15"/>
      <c r="U276" s="15"/>
      <c r="V276" s="171"/>
      <c r="W276" s="15"/>
      <c r="X276" s="171"/>
      <c r="Y276" s="15"/>
      <c r="Z276" s="171"/>
      <c r="AA276" s="15"/>
      <c r="AB276" s="171"/>
      <c r="AC276" s="15"/>
      <c r="AD276" s="172"/>
      <c r="AE276" s="15"/>
      <c r="AF276" s="173"/>
      <c r="AG276" s="173"/>
      <c r="AI276" s="175"/>
    </row>
    <row r="277" spans="1:35" s="174" customForma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7"/>
      <c r="K277" s="17"/>
      <c r="L277" s="15"/>
      <c r="M277" s="15"/>
      <c r="N277" s="15"/>
      <c r="O277" s="15"/>
      <c r="P277" s="15"/>
      <c r="Q277" s="15"/>
      <c r="R277" s="171"/>
      <c r="S277" s="15"/>
      <c r="T277" s="15"/>
      <c r="U277" s="15"/>
      <c r="V277" s="171"/>
      <c r="W277" s="15"/>
      <c r="X277" s="171"/>
      <c r="Y277" s="15"/>
      <c r="Z277" s="171"/>
      <c r="AA277" s="15"/>
      <c r="AB277" s="171"/>
      <c r="AC277" s="15"/>
      <c r="AD277" s="172"/>
      <c r="AE277" s="15"/>
      <c r="AF277" s="173"/>
      <c r="AG277" s="173"/>
      <c r="AI277" s="175"/>
    </row>
    <row r="278" spans="1:35" s="174" customForma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7"/>
      <c r="K278" s="17"/>
      <c r="L278" s="15"/>
      <c r="M278" s="15"/>
      <c r="N278" s="15"/>
      <c r="O278" s="15"/>
      <c r="P278" s="15"/>
      <c r="Q278" s="15"/>
      <c r="R278" s="171"/>
      <c r="S278" s="15"/>
      <c r="T278" s="15"/>
      <c r="U278" s="15"/>
      <c r="V278" s="171"/>
      <c r="W278" s="15"/>
      <c r="X278" s="171"/>
      <c r="Y278" s="15"/>
      <c r="Z278" s="171"/>
      <c r="AA278" s="15"/>
      <c r="AB278" s="171"/>
      <c r="AC278" s="15"/>
      <c r="AD278" s="172"/>
      <c r="AE278" s="15"/>
      <c r="AF278" s="173"/>
      <c r="AG278" s="173"/>
      <c r="AI278" s="175"/>
    </row>
    <row r="279" spans="1:35" s="174" customForma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7"/>
      <c r="K279" s="17"/>
      <c r="L279" s="15"/>
      <c r="M279" s="15"/>
      <c r="N279" s="15"/>
      <c r="O279" s="15"/>
      <c r="P279" s="15"/>
      <c r="Q279" s="15"/>
      <c r="R279" s="171"/>
      <c r="S279" s="15"/>
      <c r="T279" s="15"/>
      <c r="U279" s="15"/>
      <c r="V279" s="171"/>
      <c r="W279" s="15"/>
      <c r="X279" s="171"/>
      <c r="Y279" s="15"/>
      <c r="Z279" s="171"/>
      <c r="AA279" s="15"/>
      <c r="AB279" s="171"/>
      <c r="AC279" s="15"/>
      <c r="AD279" s="172"/>
      <c r="AE279" s="15"/>
      <c r="AF279" s="173"/>
      <c r="AG279" s="173"/>
      <c r="AI279" s="175"/>
    </row>
    <row r="280" spans="1:35" s="174" customForma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7"/>
      <c r="K280" s="17"/>
      <c r="L280" s="15"/>
      <c r="M280" s="15"/>
      <c r="N280" s="15"/>
      <c r="O280" s="15"/>
      <c r="P280" s="15"/>
      <c r="Q280" s="15"/>
      <c r="R280" s="171"/>
      <c r="S280" s="15"/>
      <c r="T280" s="15"/>
      <c r="U280" s="15"/>
      <c r="V280" s="171"/>
      <c r="W280" s="15"/>
      <c r="X280" s="171"/>
      <c r="Y280" s="15"/>
      <c r="Z280" s="171"/>
      <c r="AA280" s="15"/>
      <c r="AB280" s="171"/>
      <c r="AC280" s="15"/>
      <c r="AD280" s="172"/>
      <c r="AE280" s="15"/>
      <c r="AF280" s="173"/>
      <c r="AG280" s="173"/>
      <c r="AI280" s="175"/>
    </row>
    <row r="281" spans="1:35" s="174" customForma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7"/>
      <c r="K281" s="17"/>
      <c r="L281" s="15"/>
      <c r="M281" s="15"/>
      <c r="N281" s="15"/>
      <c r="O281" s="15"/>
      <c r="P281" s="15"/>
      <c r="Q281" s="15"/>
      <c r="R281" s="171"/>
      <c r="S281" s="15"/>
      <c r="T281" s="15"/>
      <c r="U281" s="15"/>
      <c r="V281" s="171"/>
      <c r="W281" s="15"/>
      <c r="X281" s="171"/>
      <c r="Y281" s="15"/>
      <c r="Z281" s="171"/>
      <c r="AA281" s="15"/>
      <c r="AB281" s="171"/>
      <c r="AC281" s="15"/>
      <c r="AD281" s="172"/>
      <c r="AE281" s="15"/>
      <c r="AF281" s="173"/>
      <c r="AG281" s="173"/>
      <c r="AI281" s="175"/>
    </row>
    <row r="282" spans="1:35" s="174" customForma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7"/>
      <c r="K282" s="17"/>
      <c r="L282" s="15"/>
      <c r="M282" s="15"/>
      <c r="N282" s="15"/>
      <c r="O282" s="15"/>
      <c r="P282" s="15"/>
      <c r="Q282" s="15"/>
      <c r="R282" s="171"/>
      <c r="S282" s="15"/>
      <c r="T282" s="15"/>
      <c r="U282" s="15"/>
      <c r="V282" s="171"/>
      <c r="W282" s="15"/>
      <c r="X282" s="171"/>
      <c r="Y282" s="15"/>
      <c r="Z282" s="171"/>
      <c r="AA282" s="15"/>
      <c r="AB282" s="171"/>
      <c r="AC282" s="15"/>
      <c r="AD282" s="172"/>
      <c r="AE282" s="15"/>
      <c r="AF282" s="173"/>
      <c r="AG282" s="173"/>
      <c r="AI282" s="175"/>
    </row>
    <row r="283" spans="1:35" s="174" customForma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7"/>
      <c r="K283" s="17"/>
      <c r="L283" s="15"/>
      <c r="M283" s="15"/>
      <c r="N283" s="15"/>
      <c r="O283" s="15"/>
      <c r="P283" s="15"/>
      <c r="Q283" s="15"/>
      <c r="R283" s="171"/>
      <c r="S283" s="15"/>
      <c r="T283" s="15"/>
      <c r="U283" s="15"/>
      <c r="V283" s="171"/>
      <c r="W283" s="15"/>
      <c r="X283" s="171"/>
      <c r="Y283" s="15"/>
      <c r="Z283" s="171"/>
      <c r="AA283" s="15"/>
      <c r="AB283" s="171"/>
      <c r="AC283" s="15"/>
      <c r="AD283" s="172"/>
      <c r="AE283" s="15"/>
      <c r="AF283" s="173"/>
      <c r="AG283" s="173"/>
      <c r="AI283" s="175"/>
    </row>
    <row r="284" spans="1:35" s="174" customForma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7"/>
      <c r="K284" s="17"/>
      <c r="L284" s="15"/>
      <c r="M284" s="15"/>
      <c r="N284" s="15"/>
      <c r="O284" s="15"/>
      <c r="P284" s="15"/>
      <c r="Q284" s="15"/>
      <c r="R284" s="171"/>
      <c r="S284" s="15"/>
      <c r="T284" s="15"/>
      <c r="U284" s="15"/>
      <c r="V284" s="171"/>
      <c r="W284" s="15"/>
      <c r="X284" s="171"/>
      <c r="Y284" s="15"/>
      <c r="Z284" s="171"/>
      <c r="AA284" s="15"/>
      <c r="AB284" s="171"/>
      <c r="AC284" s="15"/>
      <c r="AD284" s="172"/>
      <c r="AE284" s="15"/>
      <c r="AF284" s="173"/>
      <c r="AG284" s="173"/>
      <c r="AI284" s="175"/>
    </row>
    <row r="285" spans="1:35" s="174" customForma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7"/>
      <c r="K285" s="17"/>
      <c r="L285" s="15"/>
      <c r="M285" s="15"/>
      <c r="N285" s="15"/>
      <c r="O285" s="15"/>
      <c r="P285" s="15"/>
      <c r="Q285" s="15"/>
      <c r="R285" s="171"/>
      <c r="S285" s="15"/>
      <c r="T285" s="15"/>
      <c r="U285" s="15"/>
      <c r="V285" s="171"/>
      <c r="W285" s="15"/>
      <c r="X285" s="171"/>
      <c r="Y285" s="15"/>
      <c r="Z285" s="171"/>
      <c r="AA285" s="15"/>
      <c r="AB285" s="171"/>
      <c r="AC285" s="15"/>
      <c r="AD285" s="172"/>
      <c r="AE285" s="15"/>
      <c r="AF285" s="173"/>
      <c r="AG285" s="173"/>
      <c r="AI285" s="175"/>
    </row>
    <row r="286" spans="1:35" s="174" customForma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7"/>
      <c r="K286" s="17"/>
      <c r="L286" s="15"/>
      <c r="M286" s="15"/>
      <c r="N286" s="15"/>
      <c r="O286" s="15"/>
      <c r="P286" s="15"/>
      <c r="Q286" s="15"/>
      <c r="R286" s="171"/>
      <c r="S286" s="15"/>
      <c r="T286" s="15"/>
      <c r="U286" s="15"/>
      <c r="V286" s="171"/>
      <c r="W286" s="15"/>
      <c r="X286" s="171"/>
      <c r="Y286" s="15"/>
      <c r="Z286" s="171"/>
      <c r="AA286" s="15"/>
      <c r="AB286" s="171"/>
      <c r="AC286" s="15"/>
      <c r="AD286" s="172"/>
      <c r="AE286" s="15"/>
      <c r="AF286" s="173"/>
      <c r="AG286" s="173"/>
      <c r="AI286" s="175"/>
    </row>
    <row r="287" spans="1:35" s="174" customForma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7"/>
      <c r="K287" s="17"/>
      <c r="L287" s="15"/>
      <c r="M287" s="15"/>
      <c r="N287" s="15"/>
      <c r="O287" s="15"/>
      <c r="P287" s="15"/>
      <c r="Q287" s="15"/>
      <c r="R287" s="171"/>
      <c r="S287" s="15"/>
      <c r="T287" s="15"/>
      <c r="U287" s="15"/>
      <c r="V287" s="171"/>
      <c r="W287" s="15"/>
      <c r="X287" s="171"/>
      <c r="Y287" s="15"/>
      <c r="Z287" s="171"/>
      <c r="AA287" s="15"/>
      <c r="AB287" s="171"/>
      <c r="AC287" s="15"/>
      <c r="AD287" s="172"/>
      <c r="AE287" s="15"/>
      <c r="AF287" s="173"/>
      <c r="AG287" s="173"/>
      <c r="AI287" s="175"/>
    </row>
    <row r="288" spans="1:35" s="174" customForma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7"/>
      <c r="K288" s="17"/>
      <c r="L288" s="15"/>
      <c r="M288" s="15"/>
      <c r="N288" s="15"/>
      <c r="O288" s="15"/>
      <c r="P288" s="15"/>
      <c r="Q288" s="15"/>
      <c r="R288" s="171"/>
      <c r="S288" s="15"/>
      <c r="T288" s="15"/>
      <c r="U288" s="15"/>
      <c r="V288" s="171"/>
      <c r="W288" s="15"/>
      <c r="X288" s="171"/>
      <c r="Y288" s="15"/>
      <c r="Z288" s="171"/>
      <c r="AA288" s="15"/>
      <c r="AB288" s="171"/>
      <c r="AC288" s="15"/>
      <c r="AD288" s="172"/>
      <c r="AE288" s="15"/>
      <c r="AF288" s="173"/>
      <c r="AG288" s="173"/>
      <c r="AI288" s="175"/>
    </row>
    <row r="289" spans="1:35" s="174" customForma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7"/>
      <c r="K289" s="17"/>
      <c r="L289" s="15"/>
      <c r="M289" s="15"/>
      <c r="N289" s="15"/>
      <c r="O289" s="15"/>
      <c r="P289" s="15"/>
      <c r="Q289" s="15"/>
      <c r="R289" s="171"/>
      <c r="S289" s="15"/>
      <c r="T289" s="15"/>
      <c r="U289" s="15"/>
      <c r="V289" s="171"/>
      <c r="W289" s="15"/>
      <c r="X289" s="171"/>
      <c r="Y289" s="15"/>
      <c r="Z289" s="171"/>
      <c r="AA289" s="15"/>
      <c r="AB289" s="171"/>
      <c r="AC289" s="15"/>
      <c r="AD289" s="172"/>
      <c r="AE289" s="15"/>
      <c r="AF289" s="173"/>
      <c r="AG289" s="173"/>
      <c r="AI289" s="175"/>
    </row>
    <row r="290" spans="1:35" s="174" customForma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7"/>
      <c r="K290" s="17"/>
      <c r="L290" s="15"/>
      <c r="M290" s="15"/>
      <c r="N290" s="15"/>
      <c r="O290" s="15"/>
      <c r="P290" s="15"/>
      <c r="Q290" s="15"/>
      <c r="R290" s="171"/>
      <c r="S290" s="15"/>
      <c r="T290" s="15"/>
      <c r="U290" s="15"/>
      <c r="V290" s="171"/>
      <c r="W290" s="15"/>
      <c r="X290" s="171"/>
      <c r="Y290" s="15"/>
      <c r="Z290" s="171"/>
      <c r="AA290" s="15"/>
      <c r="AB290" s="171"/>
      <c r="AC290" s="15"/>
      <c r="AD290" s="172"/>
      <c r="AE290" s="15"/>
      <c r="AF290" s="173"/>
      <c r="AG290" s="173"/>
      <c r="AI290" s="175"/>
    </row>
    <row r="291" spans="1:35" s="174" customForma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7"/>
      <c r="K291" s="17"/>
      <c r="L291" s="15"/>
      <c r="M291" s="15"/>
      <c r="N291" s="15"/>
      <c r="O291" s="15"/>
      <c r="P291" s="15"/>
      <c r="Q291" s="15"/>
      <c r="R291" s="171"/>
      <c r="S291" s="15"/>
      <c r="T291" s="15"/>
      <c r="U291" s="15"/>
      <c r="V291" s="171"/>
      <c r="W291" s="15"/>
      <c r="X291" s="171"/>
      <c r="Y291" s="15"/>
      <c r="Z291" s="171"/>
      <c r="AA291" s="15"/>
      <c r="AB291" s="171"/>
      <c r="AC291" s="15"/>
      <c r="AD291" s="172"/>
      <c r="AE291" s="15"/>
      <c r="AF291" s="173"/>
      <c r="AG291" s="173"/>
      <c r="AI291" s="175"/>
    </row>
    <row r="292" spans="1:35" s="174" customForma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7"/>
      <c r="K292" s="17"/>
      <c r="L292" s="15"/>
      <c r="M292" s="15"/>
      <c r="N292" s="15"/>
      <c r="O292" s="15"/>
      <c r="P292" s="15"/>
      <c r="Q292" s="15"/>
      <c r="R292" s="171"/>
      <c r="S292" s="15"/>
      <c r="T292" s="15"/>
      <c r="U292" s="15"/>
      <c r="V292" s="171"/>
      <c r="W292" s="15"/>
      <c r="X292" s="171"/>
      <c r="Y292" s="15"/>
      <c r="Z292" s="171"/>
      <c r="AA292" s="15"/>
      <c r="AB292" s="171"/>
      <c r="AC292" s="15"/>
      <c r="AD292" s="172"/>
      <c r="AE292" s="15"/>
      <c r="AF292" s="173"/>
      <c r="AG292" s="173"/>
      <c r="AI292" s="175"/>
    </row>
    <row r="293" spans="1:35" s="174" customForma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7"/>
      <c r="K293" s="17"/>
      <c r="L293" s="15"/>
      <c r="M293" s="15"/>
      <c r="N293" s="15"/>
      <c r="O293" s="15"/>
      <c r="P293" s="15"/>
      <c r="Q293" s="15"/>
      <c r="R293" s="171"/>
      <c r="S293" s="15"/>
      <c r="T293" s="15"/>
      <c r="U293" s="15"/>
      <c r="V293" s="171"/>
      <c r="W293" s="15"/>
      <c r="X293" s="171"/>
      <c r="Y293" s="15"/>
      <c r="Z293" s="171"/>
      <c r="AA293" s="15"/>
      <c r="AB293" s="171"/>
      <c r="AC293" s="15"/>
      <c r="AD293" s="172"/>
      <c r="AE293" s="15"/>
      <c r="AF293" s="173"/>
      <c r="AG293" s="173"/>
      <c r="AI293" s="175"/>
    </row>
    <row r="294" spans="1:35" s="174" customForma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7"/>
      <c r="K294" s="17"/>
      <c r="L294" s="15"/>
      <c r="M294" s="15"/>
      <c r="N294" s="15"/>
      <c r="O294" s="15"/>
      <c r="P294" s="15"/>
      <c r="Q294" s="15"/>
      <c r="R294" s="171"/>
      <c r="S294" s="15"/>
      <c r="T294" s="15"/>
      <c r="U294" s="15"/>
      <c r="V294" s="171"/>
      <c r="W294" s="15"/>
      <c r="X294" s="171"/>
      <c r="Y294" s="15"/>
      <c r="Z294" s="171"/>
      <c r="AA294" s="15"/>
      <c r="AB294" s="171"/>
      <c r="AC294" s="15"/>
      <c r="AD294" s="172"/>
      <c r="AE294" s="15"/>
      <c r="AF294" s="173"/>
      <c r="AG294" s="173"/>
      <c r="AI294" s="175"/>
    </row>
    <row r="295" spans="1:35" s="174" customForma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7"/>
      <c r="K295" s="17"/>
      <c r="L295" s="15"/>
      <c r="M295" s="15"/>
      <c r="N295" s="15"/>
      <c r="O295" s="15"/>
      <c r="P295" s="15"/>
      <c r="Q295" s="15"/>
      <c r="R295" s="171"/>
      <c r="S295" s="15"/>
      <c r="T295" s="15"/>
      <c r="U295" s="15"/>
      <c r="V295" s="171"/>
      <c r="W295" s="15"/>
      <c r="X295" s="171"/>
      <c r="Y295" s="15"/>
      <c r="Z295" s="171"/>
      <c r="AA295" s="15"/>
      <c r="AB295" s="171"/>
      <c r="AC295" s="15"/>
      <c r="AD295" s="172"/>
      <c r="AE295" s="15"/>
      <c r="AF295" s="173"/>
      <c r="AG295" s="173"/>
      <c r="AI295" s="175"/>
    </row>
    <row r="296" spans="1:35" s="174" customForma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7"/>
      <c r="K296" s="17"/>
      <c r="L296" s="15"/>
      <c r="M296" s="15"/>
      <c r="N296" s="15"/>
      <c r="O296" s="15"/>
      <c r="P296" s="15"/>
      <c r="Q296" s="15"/>
      <c r="R296" s="171"/>
      <c r="S296" s="15"/>
      <c r="T296" s="15"/>
      <c r="U296" s="15"/>
      <c r="V296" s="171"/>
      <c r="W296" s="15"/>
      <c r="X296" s="171"/>
      <c r="Y296" s="15"/>
      <c r="Z296" s="171"/>
      <c r="AA296" s="15"/>
      <c r="AB296" s="171"/>
      <c r="AC296" s="15"/>
      <c r="AD296" s="172"/>
      <c r="AE296" s="15"/>
      <c r="AF296" s="173"/>
      <c r="AG296" s="173"/>
      <c r="AI296" s="175"/>
    </row>
    <row r="297" spans="1:35" s="174" customForma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7"/>
      <c r="K297" s="17"/>
      <c r="L297" s="15"/>
      <c r="M297" s="15"/>
      <c r="N297" s="15"/>
      <c r="O297" s="15"/>
      <c r="P297" s="15"/>
      <c r="Q297" s="15"/>
      <c r="R297" s="171"/>
      <c r="S297" s="15"/>
      <c r="T297" s="15"/>
      <c r="U297" s="15"/>
      <c r="V297" s="171"/>
      <c r="W297" s="15"/>
      <c r="X297" s="171"/>
      <c r="Y297" s="15"/>
      <c r="Z297" s="171"/>
      <c r="AA297" s="15"/>
      <c r="AB297" s="171"/>
      <c r="AC297" s="15"/>
      <c r="AD297" s="172"/>
      <c r="AE297" s="15"/>
      <c r="AF297" s="173"/>
      <c r="AG297" s="173"/>
      <c r="AI297" s="175"/>
    </row>
    <row r="298" spans="1:35" s="174" customForma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7"/>
      <c r="K298" s="17"/>
      <c r="L298" s="15"/>
      <c r="M298" s="15"/>
      <c r="N298" s="15"/>
      <c r="O298" s="15"/>
      <c r="P298" s="15"/>
      <c r="Q298" s="15"/>
      <c r="R298" s="171"/>
      <c r="S298" s="15"/>
      <c r="T298" s="15"/>
      <c r="U298" s="15"/>
      <c r="V298" s="171"/>
      <c r="W298" s="15"/>
      <c r="X298" s="171"/>
      <c r="Y298" s="15"/>
      <c r="Z298" s="171"/>
      <c r="AA298" s="15"/>
      <c r="AB298" s="171"/>
      <c r="AC298" s="15"/>
      <c r="AD298" s="172"/>
      <c r="AE298" s="15"/>
      <c r="AF298" s="173"/>
      <c r="AG298" s="173"/>
      <c r="AI298" s="175"/>
    </row>
    <row r="299" spans="1:35" s="174" customForma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7"/>
      <c r="K299" s="17"/>
      <c r="L299" s="15"/>
      <c r="M299" s="15"/>
      <c r="N299" s="15"/>
      <c r="O299" s="15"/>
      <c r="P299" s="15"/>
      <c r="Q299" s="15"/>
      <c r="R299" s="171"/>
      <c r="S299" s="15"/>
      <c r="T299" s="15"/>
      <c r="U299" s="15"/>
      <c r="V299" s="171"/>
      <c r="W299" s="15"/>
      <c r="X299" s="171"/>
      <c r="Y299" s="15"/>
      <c r="Z299" s="171"/>
      <c r="AA299" s="15"/>
      <c r="AB299" s="171"/>
      <c r="AC299" s="15"/>
      <c r="AD299" s="172"/>
      <c r="AE299" s="15"/>
      <c r="AF299" s="173"/>
      <c r="AG299" s="173"/>
      <c r="AI299" s="175"/>
    </row>
    <row r="300" spans="1:35" s="174" customForma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7"/>
      <c r="K300" s="17"/>
      <c r="L300" s="15"/>
      <c r="M300" s="15"/>
      <c r="N300" s="15"/>
      <c r="O300" s="15"/>
      <c r="P300" s="15"/>
      <c r="Q300" s="15"/>
      <c r="R300" s="171"/>
      <c r="S300" s="15"/>
      <c r="T300" s="15"/>
      <c r="U300" s="15"/>
      <c r="V300" s="171"/>
      <c r="W300" s="15"/>
      <c r="X300" s="171"/>
      <c r="Y300" s="15"/>
      <c r="Z300" s="171"/>
      <c r="AA300" s="15"/>
      <c r="AB300" s="171"/>
      <c r="AC300" s="15"/>
      <c r="AD300" s="172"/>
      <c r="AE300" s="15"/>
      <c r="AF300" s="173"/>
      <c r="AG300" s="173"/>
      <c r="AI300" s="175"/>
    </row>
    <row r="301" spans="1:35" s="174" customForma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7"/>
      <c r="K301" s="17"/>
      <c r="L301" s="15"/>
      <c r="M301" s="15"/>
      <c r="N301" s="15"/>
      <c r="O301" s="15"/>
      <c r="P301" s="15"/>
      <c r="Q301" s="15"/>
      <c r="R301" s="171"/>
      <c r="S301" s="15"/>
      <c r="T301" s="15"/>
      <c r="U301" s="15"/>
      <c r="V301" s="171"/>
      <c r="W301" s="15"/>
      <c r="X301" s="171"/>
      <c r="Y301" s="15"/>
      <c r="Z301" s="171"/>
      <c r="AA301" s="15"/>
      <c r="AB301" s="171"/>
      <c r="AC301" s="15"/>
      <c r="AD301" s="172"/>
      <c r="AE301" s="15"/>
      <c r="AF301" s="173"/>
      <c r="AG301" s="173"/>
      <c r="AI301" s="175"/>
    </row>
    <row r="302" spans="1:35" s="174" customForma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7"/>
      <c r="K302" s="17"/>
      <c r="L302" s="15"/>
      <c r="M302" s="15"/>
      <c r="N302" s="15"/>
      <c r="O302" s="15"/>
      <c r="P302" s="15"/>
      <c r="Q302" s="15"/>
      <c r="R302" s="171"/>
      <c r="S302" s="15"/>
      <c r="T302" s="15"/>
      <c r="U302" s="15"/>
      <c r="V302" s="171"/>
      <c r="W302" s="15"/>
      <c r="X302" s="171"/>
      <c r="Y302" s="15"/>
      <c r="Z302" s="171"/>
      <c r="AA302" s="15"/>
      <c r="AB302" s="171"/>
      <c r="AC302" s="15"/>
      <c r="AD302" s="172"/>
      <c r="AE302" s="15"/>
      <c r="AF302" s="173"/>
      <c r="AG302" s="173"/>
      <c r="AI302" s="175"/>
    </row>
    <row r="303" spans="1:35" s="174" customForma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7"/>
      <c r="K303" s="17"/>
      <c r="L303" s="15"/>
      <c r="M303" s="15"/>
      <c r="N303" s="15"/>
      <c r="O303" s="15"/>
      <c r="P303" s="15"/>
      <c r="Q303" s="15"/>
      <c r="R303" s="171"/>
      <c r="S303" s="15"/>
      <c r="T303" s="15"/>
      <c r="U303" s="15"/>
      <c r="V303" s="171"/>
      <c r="W303" s="15"/>
      <c r="X303" s="171"/>
      <c r="Y303" s="15"/>
      <c r="Z303" s="171"/>
      <c r="AA303" s="15"/>
      <c r="AB303" s="171"/>
      <c r="AC303" s="15"/>
      <c r="AD303" s="172"/>
      <c r="AE303" s="15"/>
      <c r="AF303" s="173"/>
      <c r="AG303" s="173"/>
      <c r="AI303" s="175"/>
    </row>
    <row r="304" spans="1:35" s="174" customForma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7"/>
      <c r="K304" s="17"/>
      <c r="L304" s="15"/>
      <c r="M304" s="15"/>
      <c r="N304" s="15"/>
      <c r="O304" s="15"/>
      <c r="P304" s="15"/>
      <c r="Q304" s="15"/>
      <c r="R304" s="171"/>
      <c r="S304" s="15"/>
      <c r="T304" s="15"/>
      <c r="U304" s="15"/>
      <c r="V304" s="171"/>
      <c r="W304" s="15"/>
      <c r="X304" s="171"/>
      <c r="Y304" s="15"/>
      <c r="Z304" s="171"/>
      <c r="AA304" s="15"/>
      <c r="AB304" s="171"/>
      <c r="AC304" s="15"/>
      <c r="AD304" s="172"/>
      <c r="AE304" s="15"/>
      <c r="AF304" s="173"/>
      <c r="AG304" s="173"/>
      <c r="AI304" s="175"/>
    </row>
    <row r="305" spans="1:35" s="174" customForma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7"/>
      <c r="K305" s="17"/>
      <c r="L305" s="15"/>
      <c r="M305" s="15"/>
      <c r="N305" s="15"/>
      <c r="O305" s="15"/>
      <c r="P305" s="15"/>
      <c r="Q305" s="15"/>
      <c r="R305" s="171"/>
      <c r="S305" s="15"/>
      <c r="T305" s="15"/>
      <c r="U305" s="15"/>
      <c r="V305" s="171"/>
      <c r="W305" s="15"/>
      <c r="X305" s="171"/>
      <c r="Y305" s="15"/>
      <c r="Z305" s="171"/>
      <c r="AA305" s="15"/>
      <c r="AB305" s="171"/>
      <c r="AC305" s="15"/>
      <c r="AD305" s="172"/>
      <c r="AE305" s="15"/>
      <c r="AF305" s="173"/>
      <c r="AG305" s="173"/>
      <c r="AI305" s="175"/>
    </row>
    <row r="306" spans="1:35" s="174" customForma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7"/>
      <c r="K306" s="17"/>
      <c r="L306" s="15"/>
      <c r="M306" s="15"/>
      <c r="N306" s="15"/>
      <c r="O306" s="15"/>
      <c r="P306" s="15"/>
      <c r="Q306" s="15"/>
      <c r="R306" s="171"/>
      <c r="S306" s="15"/>
      <c r="T306" s="15"/>
      <c r="U306" s="15"/>
      <c r="V306" s="171"/>
      <c r="W306" s="15"/>
      <c r="X306" s="171"/>
      <c r="Y306" s="15"/>
      <c r="Z306" s="171"/>
      <c r="AA306" s="15"/>
      <c r="AB306" s="171"/>
      <c r="AC306" s="15"/>
      <c r="AD306" s="172"/>
      <c r="AE306" s="15"/>
      <c r="AF306" s="173"/>
      <c r="AG306" s="173"/>
      <c r="AI306" s="175"/>
    </row>
    <row r="307" spans="1:35" s="174" customForma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7"/>
      <c r="K307" s="17"/>
      <c r="L307" s="15"/>
      <c r="M307" s="15"/>
      <c r="N307" s="15"/>
      <c r="O307" s="15"/>
      <c r="P307" s="15"/>
      <c r="Q307" s="15"/>
      <c r="R307" s="171"/>
      <c r="S307" s="15"/>
      <c r="T307" s="15"/>
      <c r="U307" s="15"/>
      <c r="V307" s="171"/>
      <c r="W307" s="15"/>
      <c r="X307" s="171"/>
      <c r="Y307" s="15"/>
      <c r="Z307" s="171"/>
      <c r="AA307" s="15"/>
      <c r="AB307" s="171"/>
      <c r="AC307" s="15"/>
      <c r="AD307" s="172"/>
      <c r="AE307" s="15"/>
      <c r="AF307" s="173"/>
      <c r="AG307" s="173"/>
      <c r="AI307" s="175"/>
    </row>
    <row r="308" spans="1:35" s="174" customForma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7"/>
      <c r="K308" s="17"/>
      <c r="L308" s="15"/>
      <c r="M308" s="15"/>
      <c r="N308" s="15"/>
      <c r="O308" s="15"/>
      <c r="P308" s="15"/>
      <c r="Q308" s="15"/>
      <c r="R308" s="171"/>
      <c r="S308" s="15"/>
      <c r="T308" s="15"/>
      <c r="U308" s="15"/>
      <c r="V308" s="171"/>
      <c r="W308" s="15"/>
      <c r="X308" s="171"/>
      <c r="Y308" s="15"/>
      <c r="Z308" s="171"/>
      <c r="AA308" s="15"/>
      <c r="AB308" s="171"/>
      <c r="AC308" s="15"/>
      <c r="AD308" s="172"/>
      <c r="AE308" s="15"/>
      <c r="AF308" s="173"/>
      <c r="AG308" s="173"/>
      <c r="AI308" s="175"/>
    </row>
    <row r="309" spans="1:35" s="174" customForma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7"/>
      <c r="K309" s="17"/>
      <c r="L309" s="15"/>
      <c r="M309" s="15"/>
      <c r="N309" s="15"/>
      <c r="O309" s="15"/>
      <c r="P309" s="15"/>
      <c r="Q309" s="15"/>
      <c r="R309" s="171"/>
      <c r="S309" s="15"/>
      <c r="T309" s="15"/>
      <c r="U309" s="15"/>
      <c r="V309" s="171"/>
      <c r="W309" s="15"/>
      <c r="X309" s="171"/>
      <c r="Y309" s="15"/>
      <c r="Z309" s="171"/>
      <c r="AA309" s="15"/>
      <c r="AB309" s="171"/>
      <c r="AC309" s="15"/>
      <c r="AD309" s="172"/>
      <c r="AE309" s="15"/>
      <c r="AF309" s="173"/>
      <c r="AG309" s="173"/>
      <c r="AI309" s="175"/>
    </row>
    <row r="310" spans="1:35" s="174" customForma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7"/>
      <c r="K310" s="17"/>
      <c r="L310" s="15"/>
      <c r="M310" s="15"/>
      <c r="N310" s="15"/>
      <c r="O310" s="15"/>
      <c r="P310" s="15"/>
      <c r="Q310" s="15"/>
      <c r="R310" s="171"/>
      <c r="S310" s="15"/>
      <c r="T310" s="15"/>
      <c r="U310" s="15"/>
      <c r="V310" s="171"/>
      <c r="W310" s="15"/>
      <c r="X310" s="171"/>
      <c r="Y310" s="15"/>
      <c r="Z310" s="171"/>
      <c r="AA310" s="15"/>
      <c r="AB310" s="171"/>
      <c r="AC310" s="15"/>
      <c r="AD310" s="172"/>
      <c r="AE310" s="15"/>
      <c r="AF310" s="173"/>
      <c r="AG310" s="173"/>
      <c r="AI310" s="175"/>
    </row>
    <row r="311" spans="1:35" s="174" customForma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7"/>
      <c r="K311" s="17"/>
      <c r="L311" s="15"/>
      <c r="M311" s="15"/>
      <c r="N311" s="15"/>
      <c r="O311" s="15"/>
      <c r="P311" s="15"/>
      <c r="Q311" s="15"/>
      <c r="R311" s="171"/>
      <c r="S311" s="15"/>
      <c r="T311" s="15"/>
      <c r="U311" s="15"/>
      <c r="V311" s="171"/>
      <c r="W311" s="15"/>
      <c r="X311" s="171"/>
      <c r="Y311" s="15"/>
      <c r="Z311" s="171"/>
      <c r="AA311" s="15"/>
      <c r="AB311" s="171"/>
      <c r="AC311" s="15"/>
      <c r="AD311" s="172"/>
      <c r="AE311" s="15"/>
      <c r="AF311" s="173"/>
      <c r="AG311" s="173"/>
      <c r="AI311" s="175"/>
    </row>
    <row r="312" spans="1:35" s="174" customForma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7"/>
      <c r="K312" s="17"/>
      <c r="L312" s="15"/>
      <c r="M312" s="15"/>
      <c r="N312" s="15"/>
      <c r="O312" s="15"/>
      <c r="P312" s="15"/>
      <c r="Q312" s="15"/>
      <c r="R312" s="171"/>
      <c r="S312" s="15"/>
      <c r="T312" s="15"/>
      <c r="U312" s="15"/>
      <c r="V312" s="171"/>
      <c r="W312" s="15"/>
      <c r="X312" s="171"/>
      <c r="Y312" s="15"/>
      <c r="Z312" s="171"/>
      <c r="AA312" s="15"/>
      <c r="AB312" s="171"/>
      <c r="AC312" s="15"/>
      <c r="AD312" s="172"/>
      <c r="AE312" s="15"/>
      <c r="AF312" s="173"/>
      <c r="AG312" s="173"/>
      <c r="AI312" s="175"/>
    </row>
    <row r="313" spans="1:35" s="174" customForma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7"/>
      <c r="K313" s="17"/>
      <c r="L313" s="15"/>
      <c r="M313" s="15"/>
      <c r="N313" s="15"/>
      <c r="O313" s="15"/>
      <c r="P313" s="15"/>
      <c r="Q313" s="15"/>
      <c r="R313" s="171"/>
      <c r="S313" s="15"/>
      <c r="T313" s="15"/>
      <c r="U313" s="15"/>
      <c r="V313" s="171"/>
      <c r="W313" s="15"/>
      <c r="X313" s="171"/>
      <c r="Y313" s="15"/>
      <c r="Z313" s="171"/>
      <c r="AA313" s="15"/>
      <c r="AB313" s="171"/>
      <c r="AC313" s="15"/>
      <c r="AD313" s="172"/>
      <c r="AE313" s="15"/>
      <c r="AF313" s="173"/>
      <c r="AG313" s="173"/>
      <c r="AI313" s="175"/>
    </row>
    <row r="314" spans="1:35" s="174" customForma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7"/>
      <c r="K314" s="17"/>
      <c r="L314" s="15"/>
      <c r="M314" s="15"/>
      <c r="N314" s="15"/>
      <c r="O314" s="15"/>
      <c r="P314" s="15"/>
      <c r="Q314" s="15"/>
      <c r="R314" s="171"/>
      <c r="S314" s="15"/>
      <c r="T314" s="15"/>
      <c r="U314" s="15"/>
      <c r="V314" s="171"/>
      <c r="W314" s="15"/>
      <c r="X314" s="171"/>
      <c r="Y314" s="15"/>
      <c r="Z314" s="171"/>
      <c r="AA314" s="15"/>
      <c r="AB314" s="171"/>
      <c r="AC314" s="15"/>
      <c r="AD314" s="172"/>
      <c r="AE314" s="15"/>
      <c r="AF314" s="173"/>
      <c r="AG314" s="173"/>
      <c r="AI314" s="175"/>
    </row>
    <row r="315" spans="1:35" s="174" customForma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7"/>
      <c r="K315" s="17"/>
      <c r="L315" s="15"/>
      <c r="M315" s="15"/>
      <c r="N315" s="15"/>
      <c r="O315" s="15"/>
      <c r="P315" s="15"/>
      <c r="Q315" s="15"/>
      <c r="R315" s="171"/>
      <c r="S315" s="15"/>
      <c r="T315" s="15"/>
      <c r="U315" s="15"/>
      <c r="V315" s="171"/>
      <c r="W315" s="15"/>
      <c r="X315" s="171"/>
      <c r="Y315" s="15"/>
      <c r="Z315" s="171"/>
      <c r="AA315" s="15"/>
      <c r="AB315" s="171"/>
      <c r="AC315" s="15"/>
      <c r="AD315" s="172"/>
      <c r="AE315" s="15"/>
      <c r="AF315" s="173"/>
      <c r="AG315" s="173"/>
      <c r="AI315" s="175"/>
    </row>
    <row r="316" spans="1:35" s="174" customForma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7"/>
      <c r="K316" s="17"/>
      <c r="L316" s="15"/>
      <c r="M316" s="15"/>
      <c r="N316" s="15"/>
      <c r="O316" s="15"/>
      <c r="P316" s="15"/>
      <c r="Q316" s="15"/>
      <c r="R316" s="171"/>
      <c r="S316" s="15"/>
      <c r="T316" s="15"/>
      <c r="U316" s="15"/>
      <c r="V316" s="171"/>
      <c r="W316" s="15"/>
      <c r="X316" s="171"/>
      <c r="Y316" s="15"/>
      <c r="Z316" s="171"/>
      <c r="AA316" s="15"/>
      <c r="AB316" s="171"/>
      <c r="AC316" s="15"/>
      <c r="AD316" s="172"/>
      <c r="AE316" s="15"/>
      <c r="AF316" s="173"/>
      <c r="AG316" s="173"/>
      <c r="AI316" s="175"/>
    </row>
    <row r="317" spans="1:35" s="174" customForma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7"/>
      <c r="K317" s="17"/>
      <c r="L317" s="15"/>
      <c r="M317" s="15"/>
      <c r="N317" s="15"/>
      <c r="O317" s="15"/>
      <c r="P317" s="15"/>
      <c r="Q317" s="15"/>
      <c r="R317" s="171"/>
      <c r="S317" s="15"/>
      <c r="T317" s="15"/>
      <c r="U317" s="15"/>
      <c r="V317" s="171"/>
      <c r="W317" s="15"/>
      <c r="X317" s="171"/>
      <c r="Y317" s="15"/>
      <c r="Z317" s="171"/>
      <c r="AA317" s="15"/>
      <c r="AB317" s="171"/>
      <c r="AC317" s="15"/>
      <c r="AD317" s="172"/>
      <c r="AE317" s="15"/>
      <c r="AF317" s="173"/>
      <c r="AG317" s="173"/>
      <c r="AI317" s="175"/>
    </row>
    <row r="318" spans="1:35" s="174" customForma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7"/>
      <c r="K318" s="17"/>
      <c r="L318" s="15"/>
      <c r="M318" s="15"/>
      <c r="N318" s="15"/>
      <c r="O318" s="15"/>
      <c r="P318" s="15"/>
      <c r="Q318" s="15"/>
      <c r="R318" s="171"/>
      <c r="S318" s="15"/>
      <c r="T318" s="15"/>
      <c r="U318" s="15"/>
      <c r="V318" s="171"/>
      <c r="W318" s="15"/>
      <c r="X318" s="171"/>
      <c r="Y318" s="15"/>
      <c r="Z318" s="171"/>
      <c r="AA318" s="15"/>
      <c r="AB318" s="171"/>
      <c r="AC318" s="15"/>
      <c r="AD318" s="172"/>
      <c r="AE318" s="15"/>
      <c r="AF318" s="173"/>
      <c r="AG318" s="173"/>
      <c r="AI318" s="175"/>
    </row>
    <row r="319" spans="1:35" s="174" customForma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7"/>
      <c r="K319" s="17"/>
      <c r="L319" s="15"/>
      <c r="M319" s="15"/>
      <c r="N319" s="15"/>
      <c r="O319" s="15"/>
      <c r="P319" s="15"/>
      <c r="Q319" s="15"/>
      <c r="R319" s="171"/>
      <c r="S319" s="15"/>
      <c r="T319" s="15"/>
      <c r="U319" s="15"/>
      <c r="V319" s="171"/>
      <c r="W319" s="15"/>
      <c r="X319" s="171"/>
      <c r="Y319" s="15"/>
      <c r="Z319" s="171"/>
      <c r="AA319" s="15"/>
      <c r="AB319" s="171"/>
      <c r="AC319" s="15"/>
      <c r="AD319" s="172"/>
      <c r="AE319" s="15"/>
      <c r="AF319" s="173"/>
      <c r="AG319" s="173"/>
      <c r="AI319" s="175"/>
    </row>
    <row r="320" spans="1:35" s="174" customForma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7"/>
      <c r="K320" s="17"/>
      <c r="L320" s="15"/>
      <c r="M320" s="15"/>
      <c r="N320" s="15"/>
      <c r="O320" s="15"/>
      <c r="P320" s="15"/>
      <c r="Q320" s="15"/>
      <c r="R320" s="171"/>
      <c r="S320" s="15"/>
      <c r="T320" s="15"/>
      <c r="U320" s="15"/>
      <c r="V320" s="171"/>
      <c r="W320" s="15"/>
      <c r="X320" s="171"/>
      <c r="Y320" s="15"/>
      <c r="Z320" s="171"/>
      <c r="AA320" s="15"/>
      <c r="AB320" s="171"/>
      <c r="AC320" s="15"/>
      <c r="AD320" s="172"/>
      <c r="AE320" s="15"/>
      <c r="AF320" s="173"/>
      <c r="AG320" s="173"/>
      <c r="AI320" s="175"/>
    </row>
    <row r="321" spans="1:35" s="174" customForma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7"/>
      <c r="K321" s="17"/>
      <c r="L321" s="15"/>
      <c r="M321" s="15"/>
      <c r="N321" s="15"/>
      <c r="O321" s="15"/>
      <c r="P321" s="15"/>
      <c r="Q321" s="15"/>
      <c r="R321" s="171"/>
      <c r="S321" s="15"/>
      <c r="T321" s="15"/>
      <c r="U321" s="15"/>
      <c r="V321" s="171"/>
      <c r="W321" s="15"/>
      <c r="X321" s="171"/>
      <c r="Y321" s="15"/>
      <c r="Z321" s="171"/>
      <c r="AA321" s="15"/>
      <c r="AB321" s="171"/>
      <c r="AC321" s="15"/>
      <c r="AD321" s="172"/>
      <c r="AE321" s="15"/>
      <c r="AF321" s="173"/>
      <c r="AG321" s="173"/>
      <c r="AI321" s="175"/>
    </row>
    <row r="322" spans="1:35" s="174" customForma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7"/>
      <c r="K322" s="17"/>
      <c r="L322" s="15"/>
      <c r="M322" s="15"/>
      <c r="N322" s="15"/>
      <c r="O322" s="15"/>
      <c r="P322" s="15"/>
      <c r="Q322" s="15"/>
      <c r="R322" s="171"/>
      <c r="S322" s="15"/>
      <c r="T322" s="15"/>
      <c r="U322" s="15"/>
      <c r="V322" s="171"/>
      <c r="W322" s="15"/>
      <c r="X322" s="171"/>
      <c r="Y322" s="15"/>
      <c r="Z322" s="171"/>
      <c r="AA322" s="15"/>
      <c r="AB322" s="171"/>
      <c r="AC322" s="15"/>
      <c r="AD322" s="172"/>
      <c r="AE322" s="15"/>
      <c r="AF322" s="173"/>
      <c r="AG322" s="173"/>
      <c r="AI322" s="175"/>
    </row>
    <row r="323" spans="1:35" s="174" customForma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7"/>
      <c r="K323" s="17"/>
      <c r="L323" s="15"/>
      <c r="M323" s="15"/>
      <c r="N323" s="15"/>
      <c r="O323" s="15"/>
      <c r="P323" s="15"/>
      <c r="Q323" s="15"/>
      <c r="R323" s="171"/>
      <c r="S323" s="15"/>
      <c r="T323" s="15"/>
      <c r="U323" s="15"/>
      <c r="V323" s="171"/>
      <c r="W323" s="15"/>
      <c r="X323" s="171"/>
      <c r="Y323" s="15"/>
      <c r="Z323" s="171"/>
      <c r="AA323" s="15"/>
      <c r="AB323" s="171"/>
      <c r="AC323" s="15"/>
      <c r="AD323" s="172"/>
      <c r="AE323" s="15"/>
      <c r="AF323" s="173"/>
      <c r="AG323" s="173"/>
      <c r="AI323" s="175"/>
    </row>
    <row r="324" spans="1:35" s="174" customForma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7"/>
      <c r="K324" s="17"/>
      <c r="L324" s="15"/>
      <c r="M324" s="15"/>
      <c r="N324" s="15"/>
      <c r="O324" s="15"/>
      <c r="P324" s="15"/>
      <c r="Q324" s="15"/>
      <c r="R324" s="171"/>
      <c r="S324" s="15"/>
      <c r="T324" s="15"/>
      <c r="U324" s="15"/>
      <c r="V324" s="171"/>
      <c r="W324" s="15"/>
      <c r="X324" s="171"/>
      <c r="Y324" s="15"/>
      <c r="Z324" s="171"/>
      <c r="AA324" s="15"/>
      <c r="AB324" s="171"/>
      <c r="AC324" s="15"/>
      <c r="AD324" s="172"/>
      <c r="AE324" s="15"/>
      <c r="AF324" s="173"/>
      <c r="AG324" s="173"/>
      <c r="AI324" s="175"/>
    </row>
    <row r="325" spans="1:35" s="174" customForma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7"/>
      <c r="K325" s="17"/>
      <c r="L325" s="15"/>
      <c r="M325" s="15"/>
      <c r="N325" s="15"/>
      <c r="O325" s="15"/>
      <c r="P325" s="15"/>
      <c r="Q325" s="15"/>
      <c r="R325" s="171"/>
      <c r="S325" s="15"/>
      <c r="T325" s="15"/>
      <c r="U325" s="15"/>
      <c r="V325" s="171"/>
      <c r="W325" s="15"/>
      <c r="X325" s="171"/>
      <c r="Y325" s="15"/>
      <c r="Z325" s="171"/>
      <c r="AA325" s="15"/>
      <c r="AB325" s="171"/>
      <c r="AC325" s="15"/>
      <c r="AD325" s="172"/>
      <c r="AE325" s="15"/>
      <c r="AF325" s="173"/>
      <c r="AG325" s="173"/>
      <c r="AI325" s="175"/>
    </row>
    <row r="326" spans="1:35" s="174" customForma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7"/>
      <c r="K326" s="17"/>
      <c r="L326" s="15"/>
      <c r="M326" s="15"/>
      <c r="N326" s="15"/>
      <c r="O326" s="15"/>
      <c r="P326" s="15"/>
      <c r="Q326" s="15"/>
      <c r="R326" s="171"/>
      <c r="S326" s="15"/>
      <c r="T326" s="15"/>
      <c r="U326" s="15"/>
      <c r="V326" s="171"/>
      <c r="W326" s="15"/>
      <c r="X326" s="171"/>
      <c r="Y326" s="15"/>
      <c r="Z326" s="171"/>
      <c r="AA326" s="15"/>
      <c r="AB326" s="171"/>
      <c r="AC326" s="15"/>
      <c r="AD326" s="172"/>
      <c r="AE326" s="15"/>
      <c r="AF326" s="173"/>
      <c r="AG326" s="173"/>
      <c r="AI326" s="175"/>
    </row>
    <row r="327" spans="1:35" s="174" customForma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7"/>
      <c r="K327" s="17"/>
      <c r="L327" s="15"/>
      <c r="M327" s="15"/>
      <c r="N327" s="15"/>
      <c r="O327" s="15"/>
      <c r="P327" s="15"/>
      <c r="Q327" s="15"/>
      <c r="R327" s="171"/>
      <c r="S327" s="15"/>
      <c r="T327" s="15"/>
      <c r="U327" s="15"/>
      <c r="V327" s="171"/>
      <c r="W327" s="15"/>
      <c r="X327" s="171"/>
      <c r="Y327" s="15"/>
      <c r="Z327" s="171"/>
      <c r="AA327" s="15"/>
      <c r="AB327" s="171"/>
      <c r="AC327" s="15"/>
      <c r="AD327" s="172"/>
      <c r="AE327" s="15"/>
      <c r="AF327" s="173"/>
      <c r="AG327" s="173"/>
      <c r="AI327" s="175"/>
    </row>
    <row r="328" spans="1:35" x14ac:dyDescent="0.25">
      <c r="X328" s="171"/>
      <c r="Y328" s="15"/>
      <c r="Z328" s="171"/>
      <c r="AA328" s="15"/>
      <c r="AC328" s="15"/>
      <c r="AE328" s="15"/>
      <c r="AG328" s="173"/>
      <c r="AH328" s="174"/>
      <c r="AI328" s="175"/>
    </row>
    <row r="329" spans="1:35" x14ac:dyDescent="0.25">
      <c r="X329" s="171"/>
      <c r="Y329" s="15"/>
      <c r="Z329" s="171"/>
      <c r="AA329" s="15"/>
      <c r="AC329" s="15"/>
      <c r="AE329" s="15"/>
      <c r="AG329" s="173"/>
      <c r="AH329" s="174"/>
      <c r="AI329" s="175"/>
    </row>
    <row r="330" spans="1:35" x14ac:dyDescent="0.25">
      <c r="X330" s="171"/>
      <c r="Y330" s="15"/>
      <c r="Z330" s="171"/>
      <c r="AA330" s="15"/>
      <c r="AC330" s="15"/>
      <c r="AE330" s="15"/>
      <c r="AG330" s="173"/>
      <c r="AH330" s="174"/>
      <c r="AI330" s="175"/>
    </row>
    <row r="331" spans="1:35" x14ac:dyDescent="0.25">
      <c r="X331" s="171"/>
      <c r="Y331" s="15"/>
      <c r="Z331" s="171"/>
      <c r="AA331" s="15"/>
      <c r="AC331" s="15"/>
      <c r="AE331" s="15"/>
      <c r="AG331" s="173"/>
      <c r="AH331" s="174"/>
      <c r="AI331" s="175"/>
    </row>
    <row r="332" spans="1:35" x14ac:dyDescent="0.25">
      <c r="X332" s="171"/>
      <c r="Y332" s="15"/>
      <c r="Z332" s="171"/>
      <c r="AA332" s="15"/>
      <c r="AC332" s="15"/>
      <c r="AE332" s="15"/>
      <c r="AG332" s="173"/>
      <c r="AH332" s="174"/>
      <c r="AI332" s="175"/>
    </row>
    <row r="333" spans="1:35" x14ac:dyDescent="0.25">
      <c r="X333" s="171"/>
      <c r="Y333" s="15"/>
      <c r="Z333" s="171"/>
      <c r="AA333" s="15"/>
      <c r="AC333" s="15"/>
      <c r="AE333" s="15"/>
      <c r="AG333" s="173"/>
      <c r="AH333" s="174"/>
      <c r="AI333" s="175"/>
    </row>
    <row r="334" spans="1:35" x14ac:dyDescent="0.25">
      <c r="X334" s="171"/>
      <c r="Y334" s="15"/>
      <c r="Z334" s="171"/>
      <c r="AA334" s="15"/>
      <c r="AC334" s="15"/>
      <c r="AE334" s="15"/>
      <c r="AG334" s="173"/>
      <c r="AH334" s="174"/>
      <c r="AI334" s="175"/>
    </row>
    <row r="335" spans="1:35" x14ac:dyDescent="0.25">
      <c r="X335" s="171"/>
      <c r="Y335" s="15"/>
      <c r="Z335" s="171"/>
      <c r="AA335" s="15"/>
      <c r="AC335" s="15"/>
      <c r="AE335" s="15"/>
      <c r="AG335" s="173"/>
      <c r="AH335" s="174"/>
      <c r="AI335" s="175"/>
    </row>
    <row r="336" spans="1:35" x14ac:dyDescent="0.25">
      <c r="X336" s="171"/>
      <c r="Y336" s="15"/>
      <c r="Z336" s="171"/>
      <c r="AA336" s="15"/>
      <c r="AC336" s="15"/>
      <c r="AE336" s="15"/>
      <c r="AG336" s="173"/>
      <c r="AH336" s="174"/>
      <c r="AI336" s="175"/>
    </row>
    <row r="337" spans="24:35" x14ac:dyDescent="0.25">
      <c r="X337" s="171"/>
      <c r="Y337" s="15"/>
      <c r="Z337" s="171"/>
      <c r="AA337" s="15"/>
      <c r="AC337" s="15"/>
      <c r="AE337" s="15"/>
      <c r="AG337" s="173"/>
      <c r="AH337" s="174"/>
      <c r="AI337" s="175"/>
    </row>
    <row r="338" spans="24:35" x14ac:dyDescent="0.25">
      <c r="X338" s="171"/>
      <c r="Y338" s="15"/>
      <c r="Z338" s="171"/>
      <c r="AA338" s="15"/>
      <c r="AC338" s="15"/>
      <c r="AE338" s="15"/>
      <c r="AG338" s="173"/>
      <c r="AH338" s="174"/>
      <c r="AI338" s="175"/>
    </row>
    <row r="339" spans="24:35" x14ac:dyDescent="0.25">
      <c r="X339" s="171"/>
      <c r="Y339" s="15"/>
      <c r="Z339" s="171"/>
      <c r="AA339" s="15"/>
      <c r="AC339" s="15"/>
      <c r="AE339" s="15"/>
      <c r="AG339" s="173"/>
      <c r="AH339" s="174"/>
      <c r="AI339" s="175"/>
    </row>
    <row r="340" spans="24:35" x14ac:dyDescent="0.25">
      <c r="X340" s="171"/>
      <c r="Y340" s="15"/>
      <c r="Z340" s="171"/>
      <c r="AA340" s="15"/>
      <c r="AC340" s="15"/>
      <c r="AE340" s="15"/>
      <c r="AG340" s="173"/>
      <c r="AH340" s="174"/>
      <c r="AI340" s="175"/>
    </row>
    <row r="341" spans="24:35" x14ac:dyDescent="0.25">
      <c r="X341" s="171"/>
      <c r="Y341" s="15"/>
      <c r="Z341" s="171"/>
      <c r="AA341" s="15"/>
      <c r="AC341" s="15"/>
      <c r="AE341" s="15"/>
      <c r="AG341" s="173"/>
      <c r="AH341" s="174"/>
      <c r="AI341" s="175"/>
    </row>
    <row r="342" spans="24:35" x14ac:dyDescent="0.25">
      <c r="X342" s="171"/>
      <c r="Y342" s="15"/>
      <c r="Z342" s="171"/>
      <c r="AA342" s="15"/>
      <c r="AC342" s="15"/>
      <c r="AE342" s="15"/>
      <c r="AG342" s="173"/>
      <c r="AH342" s="174"/>
      <c r="AI342" s="175"/>
    </row>
    <row r="343" spans="24:35" x14ac:dyDescent="0.25">
      <c r="X343" s="171"/>
      <c r="Y343" s="15"/>
      <c r="Z343" s="171"/>
      <c r="AA343" s="15"/>
      <c r="AC343" s="15"/>
      <c r="AE343" s="15"/>
      <c r="AG343" s="173"/>
      <c r="AH343" s="174"/>
      <c r="AI343" s="175"/>
    </row>
    <row r="344" spans="24:35" x14ac:dyDescent="0.25">
      <c r="X344" s="171"/>
      <c r="Y344" s="15"/>
      <c r="Z344" s="171"/>
      <c r="AA344" s="15"/>
      <c r="AC344" s="15"/>
      <c r="AE344" s="15"/>
      <c r="AG344" s="173"/>
      <c r="AH344" s="174"/>
      <c r="AI344" s="175"/>
    </row>
    <row r="345" spans="24:35" x14ac:dyDescent="0.25">
      <c r="X345" s="171"/>
      <c r="Y345" s="15"/>
      <c r="Z345" s="171"/>
      <c r="AA345" s="15"/>
      <c r="AC345" s="15"/>
      <c r="AE345" s="15"/>
      <c r="AG345" s="173"/>
      <c r="AH345" s="174"/>
      <c r="AI345" s="175"/>
    </row>
    <row r="346" spans="24:35" x14ac:dyDescent="0.25">
      <c r="X346" s="171"/>
      <c r="Y346" s="15"/>
      <c r="Z346" s="171"/>
      <c r="AA346" s="15"/>
      <c r="AC346" s="15"/>
      <c r="AE346" s="15"/>
      <c r="AG346" s="173"/>
      <c r="AH346" s="174"/>
      <c r="AI346" s="175"/>
    </row>
    <row r="347" spans="24:35" x14ac:dyDescent="0.25">
      <c r="X347" s="171"/>
      <c r="Y347" s="15"/>
      <c r="Z347" s="171"/>
      <c r="AA347" s="15"/>
      <c r="AC347" s="15"/>
      <c r="AE347" s="15"/>
      <c r="AG347" s="173"/>
      <c r="AH347" s="174"/>
      <c r="AI347" s="175"/>
    </row>
    <row r="348" spans="24:35" x14ac:dyDescent="0.25">
      <c r="X348" s="171"/>
      <c r="Y348" s="15"/>
      <c r="Z348" s="171"/>
      <c r="AA348" s="15"/>
      <c r="AC348" s="15"/>
      <c r="AE348" s="15"/>
      <c r="AG348" s="173"/>
      <c r="AH348" s="174"/>
      <c r="AI348" s="175"/>
    </row>
    <row r="349" spans="24:35" x14ac:dyDescent="0.25">
      <c r="X349" s="171"/>
      <c r="Y349" s="15"/>
      <c r="Z349" s="171"/>
      <c r="AA349" s="15"/>
      <c r="AC349" s="15"/>
      <c r="AE349" s="15"/>
      <c r="AG349" s="173"/>
      <c r="AH349" s="174"/>
      <c r="AI349" s="175"/>
    </row>
    <row r="350" spans="24:35" x14ac:dyDescent="0.25">
      <c r="X350" s="171"/>
      <c r="Y350" s="15"/>
      <c r="Z350" s="171"/>
      <c r="AA350" s="15"/>
      <c r="AC350" s="15"/>
      <c r="AE350" s="15"/>
      <c r="AG350" s="173"/>
      <c r="AH350" s="174"/>
      <c r="AI350" s="175"/>
    </row>
    <row r="351" spans="24:35" x14ac:dyDescent="0.25">
      <c r="X351" s="171"/>
      <c r="Y351" s="15"/>
      <c r="Z351" s="171"/>
      <c r="AA351" s="15"/>
      <c r="AC351" s="15"/>
      <c r="AE351" s="15"/>
      <c r="AG351" s="173"/>
      <c r="AH351" s="174"/>
      <c r="AI351" s="175"/>
    </row>
    <row r="352" spans="24:35" x14ac:dyDescent="0.25">
      <c r="X352" s="171"/>
      <c r="Y352" s="15"/>
      <c r="Z352" s="171"/>
      <c r="AA352" s="15"/>
      <c r="AC352" s="15"/>
      <c r="AE352" s="15"/>
      <c r="AG352" s="173"/>
      <c r="AH352" s="174"/>
      <c r="AI352" s="175"/>
    </row>
    <row r="353" spans="24:35" x14ac:dyDescent="0.25">
      <c r="X353" s="171"/>
      <c r="Y353" s="15"/>
      <c r="Z353" s="171"/>
      <c r="AA353" s="15"/>
      <c r="AC353" s="15"/>
      <c r="AE353" s="15"/>
      <c r="AG353" s="173"/>
      <c r="AH353" s="174"/>
      <c r="AI353" s="175"/>
    </row>
    <row r="354" spans="24:35" x14ac:dyDescent="0.25">
      <c r="X354" s="171"/>
      <c r="Y354" s="15"/>
      <c r="Z354" s="171"/>
      <c r="AA354" s="15"/>
      <c r="AC354" s="15"/>
      <c r="AE354" s="15"/>
      <c r="AG354" s="173"/>
      <c r="AH354" s="174"/>
      <c r="AI354" s="175"/>
    </row>
    <row r="355" spans="24:35" x14ac:dyDescent="0.25">
      <c r="X355" s="171"/>
      <c r="Y355" s="15"/>
      <c r="Z355" s="171"/>
      <c r="AA355" s="15"/>
      <c r="AC355" s="15"/>
      <c r="AE355" s="15"/>
      <c r="AG355" s="173"/>
      <c r="AH355" s="174"/>
      <c r="AI355" s="175"/>
    </row>
    <row r="356" spans="24:35" x14ac:dyDescent="0.25">
      <c r="X356" s="171"/>
      <c r="Y356" s="15"/>
      <c r="Z356" s="171"/>
      <c r="AA356" s="15"/>
      <c r="AC356" s="15"/>
      <c r="AE356" s="15"/>
      <c r="AG356" s="173"/>
      <c r="AH356" s="174"/>
      <c r="AI356" s="175"/>
    </row>
    <row r="357" spans="24:35" x14ac:dyDescent="0.25">
      <c r="X357" s="171"/>
      <c r="Y357" s="15"/>
      <c r="Z357" s="171"/>
      <c r="AA357" s="15"/>
      <c r="AC357" s="15"/>
      <c r="AE357" s="15"/>
      <c r="AG357" s="173"/>
      <c r="AH357" s="174"/>
      <c r="AI357" s="175"/>
    </row>
    <row r="358" spans="24:35" x14ac:dyDescent="0.25">
      <c r="X358" s="171"/>
      <c r="Y358" s="15"/>
      <c r="Z358" s="171"/>
      <c r="AA358" s="15"/>
      <c r="AC358" s="15"/>
      <c r="AE358" s="15"/>
      <c r="AG358" s="173"/>
      <c r="AH358" s="174"/>
      <c r="AI358" s="175"/>
    </row>
    <row r="359" spans="24:35" x14ac:dyDescent="0.25">
      <c r="X359" s="171"/>
      <c r="Y359" s="15"/>
      <c r="Z359" s="171"/>
      <c r="AA359" s="15"/>
      <c r="AC359" s="15"/>
      <c r="AE359" s="15"/>
      <c r="AG359" s="173"/>
      <c r="AH359" s="174"/>
      <c r="AI359" s="175"/>
    </row>
    <row r="360" spans="24:35" x14ac:dyDescent="0.25">
      <c r="X360" s="171"/>
      <c r="Y360" s="15"/>
      <c r="Z360" s="171"/>
      <c r="AA360" s="15"/>
      <c r="AC360" s="15"/>
      <c r="AE360" s="15"/>
      <c r="AG360" s="173"/>
      <c r="AH360" s="174"/>
      <c r="AI360" s="175"/>
    </row>
    <row r="361" spans="24:35" x14ac:dyDescent="0.25">
      <c r="X361" s="171"/>
      <c r="Y361" s="15"/>
      <c r="Z361" s="171"/>
      <c r="AA361" s="15"/>
      <c r="AC361" s="15"/>
      <c r="AE361" s="15"/>
      <c r="AG361" s="173"/>
      <c r="AH361" s="174"/>
      <c r="AI361" s="175"/>
    </row>
    <row r="362" spans="24:35" x14ac:dyDescent="0.25">
      <c r="X362" s="171"/>
      <c r="Y362" s="15"/>
      <c r="Z362" s="171"/>
      <c r="AA362" s="15"/>
      <c r="AC362" s="15"/>
      <c r="AE362" s="15"/>
      <c r="AG362" s="173"/>
      <c r="AH362" s="174"/>
      <c r="AI362" s="175"/>
    </row>
    <row r="363" spans="24:35" x14ac:dyDescent="0.25">
      <c r="X363" s="171"/>
      <c r="Y363" s="15"/>
      <c r="Z363" s="171"/>
      <c r="AA363" s="15"/>
      <c r="AC363" s="15"/>
      <c r="AE363" s="15"/>
      <c r="AG363" s="173"/>
      <c r="AH363" s="174"/>
      <c r="AI363" s="175"/>
    </row>
    <row r="364" spans="24:35" x14ac:dyDescent="0.25">
      <c r="X364" s="171"/>
      <c r="Y364" s="15"/>
      <c r="Z364" s="171"/>
      <c r="AA364" s="15"/>
      <c r="AC364" s="15"/>
      <c r="AE364" s="15"/>
      <c r="AG364" s="173"/>
      <c r="AH364" s="174"/>
      <c r="AI364" s="175"/>
    </row>
    <row r="365" spans="24:35" x14ac:dyDescent="0.25">
      <c r="X365" s="171"/>
      <c r="Y365" s="15"/>
      <c r="Z365" s="171"/>
      <c r="AA365" s="15"/>
      <c r="AC365" s="15"/>
      <c r="AE365" s="15"/>
      <c r="AG365" s="173"/>
      <c r="AH365" s="174"/>
      <c r="AI365" s="175"/>
    </row>
    <row r="366" spans="24:35" x14ac:dyDescent="0.25">
      <c r="X366" s="171"/>
      <c r="Y366" s="15"/>
      <c r="Z366" s="171"/>
      <c r="AA366" s="15"/>
      <c r="AC366" s="15"/>
      <c r="AE366" s="15"/>
      <c r="AG366" s="173"/>
      <c r="AH366" s="174"/>
      <c r="AI366" s="175"/>
    </row>
    <row r="367" spans="24:35" x14ac:dyDescent="0.25">
      <c r="X367" s="171"/>
      <c r="Y367" s="15"/>
      <c r="Z367" s="171"/>
      <c r="AA367" s="15"/>
      <c r="AC367" s="15"/>
      <c r="AE367" s="15"/>
      <c r="AG367" s="173"/>
      <c r="AH367" s="174"/>
      <c r="AI367" s="175"/>
    </row>
    <row r="368" spans="24:35" x14ac:dyDescent="0.25">
      <c r="X368" s="171"/>
      <c r="Y368" s="15"/>
      <c r="Z368" s="171"/>
      <c r="AA368" s="15"/>
      <c r="AC368" s="15"/>
      <c r="AE368" s="15"/>
      <c r="AG368" s="173"/>
      <c r="AH368" s="174"/>
      <c r="AI368" s="175"/>
    </row>
    <row r="369" spans="24:35" x14ac:dyDescent="0.25">
      <c r="X369" s="171"/>
      <c r="Y369" s="15"/>
      <c r="Z369" s="171"/>
      <c r="AA369" s="15"/>
      <c r="AC369" s="15"/>
      <c r="AE369" s="15"/>
      <c r="AG369" s="173"/>
      <c r="AH369" s="174"/>
      <c r="AI369" s="175"/>
    </row>
    <row r="370" spans="24:35" x14ac:dyDescent="0.25">
      <c r="X370" s="171"/>
      <c r="Y370" s="15"/>
      <c r="Z370" s="171"/>
      <c r="AA370" s="15"/>
      <c r="AC370" s="15"/>
      <c r="AE370" s="15"/>
      <c r="AG370" s="173"/>
      <c r="AH370" s="174"/>
      <c r="AI370" s="175"/>
    </row>
    <row r="371" spans="24:35" x14ac:dyDescent="0.25">
      <c r="X371" s="171"/>
      <c r="Y371" s="15"/>
      <c r="Z371" s="171"/>
      <c r="AA371" s="15"/>
      <c r="AC371" s="15"/>
      <c r="AE371" s="15"/>
      <c r="AG371" s="173"/>
      <c r="AH371" s="174"/>
      <c r="AI371" s="175"/>
    </row>
    <row r="372" spans="24:35" x14ac:dyDescent="0.25">
      <c r="X372" s="171"/>
      <c r="Y372" s="15"/>
      <c r="Z372" s="171"/>
      <c r="AA372" s="15"/>
      <c r="AC372" s="15"/>
      <c r="AE372" s="15"/>
      <c r="AG372" s="173"/>
      <c r="AH372" s="174"/>
      <c r="AI372" s="175"/>
    </row>
    <row r="373" spans="24:35" x14ac:dyDescent="0.25">
      <c r="X373" s="171"/>
      <c r="Y373" s="15"/>
      <c r="Z373" s="171"/>
      <c r="AA373" s="15"/>
      <c r="AC373" s="15"/>
      <c r="AE373" s="15"/>
      <c r="AG373" s="173"/>
      <c r="AH373" s="174"/>
      <c r="AI373" s="175"/>
    </row>
    <row r="374" spans="24:35" x14ac:dyDescent="0.25">
      <c r="X374" s="171"/>
      <c r="Y374" s="15"/>
      <c r="Z374" s="171"/>
      <c r="AA374" s="15"/>
      <c r="AC374" s="15"/>
      <c r="AE374" s="15"/>
      <c r="AG374" s="173"/>
      <c r="AH374" s="174"/>
      <c r="AI374" s="175"/>
    </row>
    <row r="375" spans="24:35" x14ac:dyDescent="0.25">
      <c r="X375" s="171"/>
      <c r="Y375" s="15"/>
      <c r="Z375" s="171"/>
      <c r="AA375" s="15"/>
      <c r="AC375" s="15"/>
      <c r="AE375" s="15"/>
      <c r="AG375" s="173"/>
      <c r="AH375" s="174"/>
      <c r="AI375" s="175"/>
    </row>
    <row r="376" spans="24:35" x14ac:dyDescent="0.25">
      <c r="X376" s="171"/>
      <c r="Y376" s="15"/>
      <c r="Z376" s="171"/>
      <c r="AA376" s="15"/>
      <c r="AC376" s="15"/>
      <c r="AE376" s="15"/>
      <c r="AG376" s="173"/>
      <c r="AH376" s="174"/>
      <c r="AI376" s="175"/>
    </row>
    <row r="377" spans="24:35" x14ac:dyDescent="0.25">
      <c r="X377" s="171"/>
      <c r="Y377" s="15"/>
      <c r="Z377" s="171"/>
      <c r="AA377" s="15"/>
      <c r="AC377" s="15"/>
      <c r="AE377" s="15"/>
      <c r="AG377" s="173"/>
      <c r="AH377" s="174"/>
      <c r="AI377" s="175"/>
    </row>
    <row r="378" spans="24:35" x14ac:dyDescent="0.25">
      <c r="X378" s="171"/>
      <c r="Y378" s="15"/>
      <c r="Z378" s="171"/>
      <c r="AA378" s="15"/>
      <c r="AC378" s="15"/>
      <c r="AE378" s="15"/>
      <c r="AG378" s="173"/>
      <c r="AH378" s="174"/>
      <c r="AI378" s="175"/>
    </row>
    <row r="379" spans="24:35" x14ac:dyDescent="0.25">
      <c r="X379" s="171"/>
      <c r="Y379" s="15"/>
      <c r="Z379" s="171"/>
      <c r="AA379" s="15"/>
      <c r="AC379" s="15"/>
      <c r="AE379" s="15"/>
      <c r="AG379" s="173"/>
      <c r="AH379" s="174"/>
      <c r="AI379" s="175"/>
    </row>
    <row r="380" spans="24:35" x14ac:dyDescent="0.25">
      <c r="X380" s="171"/>
      <c r="Y380" s="15"/>
      <c r="Z380" s="171"/>
      <c r="AA380" s="15"/>
      <c r="AC380" s="15"/>
      <c r="AE380" s="15"/>
      <c r="AG380" s="173"/>
      <c r="AH380" s="174"/>
      <c r="AI380" s="175"/>
    </row>
    <row r="381" spans="24:35" x14ac:dyDescent="0.25">
      <c r="X381" s="171"/>
      <c r="Y381" s="15"/>
      <c r="Z381" s="171"/>
      <c r="AA381" s="15"/>
      <c r="AC381" s="15"/>
      <c r="AE381" s="15"/>
      <c r="AG381" s="173"/>
      <c r="AH381" s="174"/>
      <c r="AI381" s="175"/>
    </row>
    <row r="382" spans="24:35" x14ac:dyDescent="0.25">
      <c r="X382" s="171"/>
      <c r="Y382" s="15"/>
      <c r="Z382" s="171"/>
      <c r="AA382" s="15"/>
      <c r="AC382" s="15"/>
      <c r="AE382" s="15"/>
      <c r="AG382" s="173"/>
      <c r="AH382" s="174"/>
      <c r="AI382" s="175"/>
    </row>
    <row r="383" spans="24:35" x14ac:dyDescent="0.25">
      <c r="X383" s="171"/>
      <c r="Y383" s="15"/>
      <c r="Z383" s="171"/>
      <c r="AA383" s="15"/>
      <c r="AC383" s="15"/>
      <c r="AE383" s="15"/>
      <c r="AG383" s="173"/>
      <c r="AH383" s="174"/>
      <c r="AI383" s="175"/>
    </row>
    <row r="384" spans="24:35" x14ac:dyDescent="0.25">
      <c r="X384" s="171"/>
      <c r="Y384" s="15"/>
      <c r="Z384" s="171"/>
      <c r="AA384" s="15"/>
      <c r="AC384" s="15"/>
      <c r="AE384" s="15"/>
      <c r="AG384" s="173"/>
      <c r="AH384" s="174"/>
      <c r="AI384" s="175"/>
    </row>
    <row r="385" spans="24:35" x14ac:dyDescent="0.25">
      <c r="X385" s="171"/>
      <c r="Y385" s="15"/>
      <c r="Z385" s="171"/>
      <c r="AA385" s="15"/>
      <c r="AC385" s="15"/>
      <c r="AE385" s="15"/>
      <c r="AG385" s="173"/>
      <c r="AH385" s="174"/>
      <c r="AI385" s="175"/>
    </row>
    <row r="386" spans="24:35" x14ac:dyDescent="0.25">
      <c r="X386" s="171"/>
      <c r="Y386" s="15"/>
      <c r="Z386" s="171"/>
      <c r="AA386" s="15"/>
      <c r="AC386" s="15"/>
      <c r="AE386" s="15"/>
      <c r="AG386" s="173"/>
      <c r="AH386" s="174"/>
      <c r="AI386" s="175"/>
    </row>
    <row r="387" spans="24:35" x14ac:dyDescent="0.25">
      <c r="X387" s="171"/>
      <c r="Y387" s="15"/>
      <c r="Z387" s="171"/>
      <c r="AA387" s="15"/>
      <c r="AC387" s="15"/>
      <c r="AE387" s="15"/>
      <c r="AG387" s="173"/>
      <c r="AH387" s="174"/>
      <c r="AI387" s="175"/>
    </row>
    <row r="388" spans="24:35" x14ac:dyDescent="0.25">
      <c r="X388" s="171"/>
      <c r="Y388" s="15"/>
      <c r="Z388" s="171"/>
      <c r="AA388" s="15"/>
      <c r="AC388" s="15"/>
      <c r="AE388" s="15"/>
      <c r="AG388" s="173"/>
      <c r="AH388" s="174"/>
      <c r="AI388" s="175"/>
    </row>
    <row r="389" spans="24:35" x14ac:dyDescent="0.25">
      <c r="X389" s="171"/>
      <c r="Y389" s="15"/>
      <c r="Z389" s="171"/>
      <c r="AA389" s="15"/>
      <c r="AC389" s="15"/>
      <c r="AE389" s="15"/>
      <c r="AG389" s="173"/>
      <c r="AH389" s="174"/>
      <c r="AI389" s="175"/>
    </row>
    <row r="390" spans="24:35" x14ac:dyDescent="0.25">
      <c r="X390" s="171"/>
      <c r="Y390" s="15"/>
      <c r="Z390" s="171"/>
      <c r="AA390" s="15"/>
      <c r="AC390" s="15"/>
      <c r="AE390" s="15"/>
      <c r="AG390" s="173"/>
      <c r="AH390" s="174"/>
      <c r="AI390" s="175"/>
    </row>
    <row r="391" spans="24:35" x14ac:dyDescent="0.25">
      <c r="X391" s="171"/>
      <c r="Y391" s="15"/>
      <c r="Z391" s="171"/>
      <c r="AA391" s="15"/>
      <c r="AC391" s="15"/>
      <c r="AE391" s="15"/>
      <c r="AG391" s="173"/>
      <c r="AH391" s="174"/>
      <c r="AI391" s="175"/>
    </row>
    <row r="392" spans="24:35" x14ac:dyDescent="0.25">
      <c r="X392" s="171"/>
      <c r="Y392" s="15"/>
      <c r="Z392" s="171"/>
      <c r="AA392" s="15"/>
      <c r="AC392" s="15"/>
      <c r="AE392" s="15"/>
      <c r="AG392" s="173"/>
      <c r="AH392" s="174"/>
      <c r="AI392" s="175"/>
    </row>
    <row r="393" spans="24:35" x14ac:dyDescent="0.25">
      <c r="X393" s="171"/>
      <c r="Y393" s="15"/>
      <c r="Z393" s="171"/>
      <c r="AA393" s="15"/>
      <c r="AC393" s="15"/>
      <c r="AE393" s="15"/>
      <c r="AG393" s="173"/>
      <c r="AH393" s="174"/>
      <c r="AI393" s="175"/>
    </row>
    <row r="394" spans="24:35" x14ac:dyDescent="0.25">
      <c r="X394" s="171"/>
      <c r="Y394" s="15"/>
      <c r="Z394" s="171"/>
      <c r="AA394" s="15"/>
      <c r="AC394" s="15"/>
      <c r="AE394" s="15"/>
      <c r="AG394" s="173"/>
      <c r="AH394" s="174"/>
      <c r="AI394" s="175"/>
    </row>
    <row r="395" spans="24:35" x14ac:dyDescent="0.25">
      <c r="X395" s="171"/>
      <c r="Y395" s="15"/>
      <c r="Z395" s="171"/>
      <c r="AA395" s="15"/>
      <c r="AC395" s="15"/>
      <c r="AE395" s="15"/>
      <c r="AG395" s="173"/>
      <c r="AH395" s="174"/>
      <c r="AI395" s="175"/>
    </row>
    <row r="396" spans="24:35" x14ac:dyDescent="0.25">
      <c r="X396" s="171"/>
      <c r="Y396" s="15"/>
      <c r="Z396" s="171"/>
      <c r="AA396" s="15"/>
      <c r="AC396" s="15"/>
      <c r="AE396" s="15"/>
      <c r="AG396" s="173"/>
      <c r="AH396" s="174"/>
      <c r="AI396" s="175"/>
    </row>
    <row r="397" spans="24:35" x14ac:dyDescent="0.25">
      <c r="X397" s="171"/>
      <c r="Y397" s="15"/>
      <c r="Z397" s="171"/>
      <c r="AA397" s="15"/>
      <c r="AC397" s="15"/>
      <c r="AE397" s="15"/>
      <c r="AG397" s="173"/>
      <c r="AH397" s="174"/>
      <c r="AI397" s="175"/>
    </row>
    <row r="398" spans="24:35" x14ac:dyDescent="0.25">
      <c r="X398" s="171"/>
      <c r="Y398" s="15"/>
      <c r="Z398" s="171"/>
      <c r="AA398" s="15"/>
      <c r="AC398" s="15"/>
      <c r="AE398" s="15"/>
      <c r="AG398" s="173"/>
      <c r="AH398" s="174"/>
      <c r="AI398" s="175"/>
    </row>
    <row r="399" spans="24:35" x14ac:dyDescent="0.25">
      <c r="X399" s="171"/>
      <c r="Y399" s="15"/>
      <c r="Z399" s="171"/>
      <c r="AA399" s="15"/>
      <c r="AC399" s="15"/>
      <c r="AE399" s="15"/>
      <c r="AG399" s="173"/>
      <c r="AH399" s="174"/>
      <c r="AI399" s="175"/>
    </row>
    <row r="400" spans="24:35" x14ac:dyDescent="0.25">
      <c r="X400" s="171"/>
      <c r="Y400" s="15"/>
      <c r="Z400" s="171"/>
      <c r="AA400" s="15"/>
      <c r="AC400" s="15"/>
      <c r="AE400" s="15"/>
      <c r="AG400" s="173"/>
      <c r="AH400" s="174"/>
      <c r="AI400" s="175"/>
    </row>
    <row r="401" spans="24:35" x14ac:dyDescent="0.25">
      <c r="X401" s="171"/>
      <c r="Y401" s="15"/>
      <c r="Z401" s="171"/>
      <c r="AA401" s="15"/>
      <c r="AC401" s="15"/>
      <c r="AE401" s="15"/>
      <c r="AG401" s="173"/>
      <c r="AH401" s="174"/>
      <c r="AI401" s="175"/>
    </row>
    <row r="402" spans="24:35" x14ac:dyDescent="0.25">
      <c r="X402" s="171"/>
      <c r="Y402" s="15"/>
      <c r="Z402" s="171"/>
      <c r="AA402" s="15"/>
      <c r="AC402" s="15"/>
      <c r="AE402" s="15"/>
      <c r="AG402" s="173"/>
      <c r="AH402" s="174"/>
      <c r="AI402" s="175"/>
    </row>
    <row r="403" spans="24:35" x14ac:dyDescent="0.25">
      <c r="X403" s="171"/>
      <c r="Y403" s="15"/>
      <c r="Z403" s="171"/>
      <c r="AA403" s="15"/>
      <c r="AC403" s="15"/>
      <c r="AE403" s="15"/>
      <c r="AG403" s="173"/>
      <c r="AH403" s="174"/>
      <c r="AI403" s="175"/>
    </row>
    <row r="404" spans="24:35" x14ac:dyDescent="0.25">
      <c r="X404" s="171"/>
      <c r="Y404" s="15"/>
      <c r="Z404" s="171"/>
      <c r="AA404" s="15"/>
      <c r="AC404" s="15"/>
      <c r="AE404" s="15"/>
      <c r="AG404" s="173"/>
      <c r="AH404" s="174"/>
      <c r="AI404" s="175"/>
    </row>
    <row r="405" spans="24:35" x14ac:dyDescent="0.25">
      <c r="X405" s="171"/>
      <c r="Y405" s="15"/>
      <c r="Z405" s="171"/>
      <c r="AA405" s="15"/>
      <c r="AC405" s="15"/>
      <c r="AE405" s="15"/>
      <c r="AG405" s="173"/>
      <c r="AH405" s="174"/>
      <c r="AI405" s="175"/>
    </row>
    <row r="406" spans="24:35" x14ac:dyDescent="0.25">
      <c r="X406" s="171"/>
      <c r="Y406" s="15"/>
      <c r="Z406" s="171"/>
      <c r="AA406" s="15"/>
      <c r="AC406" s="15"/>
      <c r="AE406" s="15"/>
      <c r="AG406" s="173"/>
      <c r="AH406" s="174"/>
      <c r="AI406" s="175"/>
    </row>
    <row r="407" spans="24:35" x14ac:dyDescent="0.25">
      <c r="X407" s="171"/>
      <c r="Y407" s="15"/>
      <c r="Z407" s="171"/>
      <c r="AA407" s="15"/>
      <c r="AC407" s="15"/>
      <c r="AE407" s="15"/>
      <c r="AG407" s="173"/>
      <c r="AH407" s="174"/>
      <c r="AI407" s="175"/>
    </row>
    <row r="408" spans="24:35" x14ac:dyDescent="0.25">
      <c r="X408" s="171"/>
      <c r="Y408" s="15"/>
      <c r="Z408" s="171"/>
      <c r="AA408" s="15"/>
      <c r="AC408" s="15"/>
      <c r="AE408" s="15"/>
      <c r="AG408" s="173"/>
      <c r="AH408" s="174"/>
      <c r="AI408" s="175"/>
    </row>
    <row r="409" spans="24:35" x14ac:dyDescent="0.25">
      <c r="X409" s="171"/>
      <c r="Y409" s="15"/>
      <c r="Z409" s="171"/>
      <c r="AA409" s="15"/>
      <c r="AC409" s="15"/>
      <c r="AE409" s="15"/>
      <c r="AG409" s="173"/>
      <c r="AH409" s="174"/>
      <c r="AI409" s="175"/>
    </row>
    <row r="410" spans="24:35" x14ac:dyDescent="0.25">
      <c r="X410" s="171"/>
      <c r="Y410" s="15"/>
      <c r="Z410" s="171"/>
      <c r="AA410" s="15"/>
      <c r="AC410" s="15"/>
      <c r="AE410" s="15"/>
      <c r="AG410" s="173"/>
      <c r="AH410" s="174"/>
      <c r="AI410" s="175"/>
    </row>
    <row r="411" spans="24:35" x14ac:dyDescent="0.25">
      <c r="X411" s="171"/>
      <c r="Y411" s="15"/>
      <c r="Z411" s="171"/>
      <c r="AA411" s="15"/>
      <c r="AC411" s="15"/>
      <c r="AE411" s="15"/>
      <c r="AG411" s="173"/>
      <c r="AH411" s="174"/>
      <c r="AI411" s="175"/>
    </row>
    <row r="412" spans="24:35" x14ac:dyDescent="0.25">
      <c r="X412" s="171"/>
      <c r="Y412" s="15"/>
      <c r="Z412" s="171"/>
      <c r="AA412" s="15"/>
      <c r="AC412" s="15"/>
      <c r="AE412" s="15"/>
      <c r="AG412" s="173"/>
      <c r="AH412" s="174"/>
      <c r="AI412" s="175"/>
    </row>
    <row r="413" spans="24:35" x14ac:dyDescent="0.25">
      <c r="X413" s="171"/>
      <c r="Y413" s="15"/>
      <c r="Z413" s="171"/>
      <c r="AA413" s="15"/>
      <c r="AC413" s="15"/>
      <c r="AE413" s="15"/>
      <c r="AG413" s="173"/>
      <c r="AH413" s="174"/>
      <c r="AI413" s="175"/>
    </row>
    <row r="414" spans="24:35" x14ac:dyDescent="0.25">
      <c r="X414" s="171"/>
      <c r="Y414" s="15"/>
      <c r="Z414" s="171"/>
      <c r="AA414" s="15"/>
      <c r="AC414" s="15"/>
      <c r="AE414" s="15"/>
      <c r="AG414" s="173"/>
      <c r="AH414" s="174"/>
      <c r="AI414" s="175"/>
    </row>
    <row r="415" spans="24:35" x14ac:dyDescent="0.25">
      <c r="X415" s="171"/>
      <c r="Y415" s="15"/>
      <c r="Z415" s="171"/>
      <c r="AA415" s="15"/>
      <c r="AC415" s="15"/>
      <c r="AE415" s="15"/>
      <c r="AG415" s="173"/>
      <c r="AH415" s="174"/>
      <c r="AI415" s="175"/>
    </row>
    <row r="416" spans="24:35" x14ac:dyDescent="0.25">
      <c r="X416" s="171"/>
      <c r="Y416" s="15"/>
      <c r="Z416" s="171"/>
      <c r="AA416" s="15"/>
      <c r="AC416" s="15"/>
      <c r="AE416" s="15"/>
      <c r="AG416" s="173"/>
      <c r="AH416" s="174"/>
      <c r="AI416" s="175"/>
    </row>
    <row r="417" spans="24:35" x14ac:dyDescent="0.25">
      <c r="X417" s="171"/>
      <c r="Y417" s="15"/>
      <c r="Z417" s="171"/>
      <c r="AA417" s="15"/>
      <c r="AC417" s="15"/>
      <c r="AE417" s="15"/>
      <c r="AG417" s="173"/>
      <c r="AH417" s="174"/>
      <c r="AI417" s="175"/>
    </row>
    <row r="418" spans="24:35" x14ac:dyDescent="0.25">
      <c r="X418" s="171"/>
      <c r="Y418" s="15"/>
      <c r="Z418" s="171"/>
      <c r="AA418" s="15"/>
      <c r="AC418" s="15"/>
      <c r="AE418" s="15"/>
      <c r="AG418" s="173"/>
      <c r="AH418" s="174"/>
      <c r="AI418" s="175"/>
    </row>
    <row r="419" spans="24:35" x14ac:dyDescent="0.25">
      <c r="X419" s="171"/>
      <c r="Y419" s="15"/>
      <c r="Z419" s="171"/>
      <c r="AA419" s="15"/>
      <c r="AC419" s="15"/>
      <c r="AE419" s="15"/>
      <c r="AG419" s="173"/>
      <c r="AH419" s="174"/>
      <c r="AI419" s="175"/>
    </row>
    <row r="420" spans="24:35" x14ac:dyDescent="0.25">
      <c r="X420" s="171"/>
      <c r="Y420" s="15"/>
      <c r="Z420" s="171"/>
      <c r="AA420" s="15"/>
      <c r="AC420" s="15"/>
      <c r="AE420" s="15"/>
      <c r="AG420" s="173"/>
      <c r="AH420" s="174"/>
      <c r="AI420" s="175"/>
    </row>
    <row r="421" spans="24:35" x14ac:dyDescent="0.25">
      <c r="X421" s="171"/>
      <c r="Y421" s="15"/>
      <c r="Z421" s="171"/>
      <c r="AA421" s="15"/>
      <c r="AC421" s="15"/>
      <c r="AE421" s="15"/>
      <c r="AG421" s="173"/>
      <c r="AH421" s="174"/>
      <c r="AI421" s="175"/>
    </row>
    <row r="422" spans="24:35" x14ac:dyDescent="0.25">
      <c r="X422" s="171"/>
      <c r="Y422" s="15"/>
      <c r="Z422" s="171"/>
      <c r="AA422" s="15"/>
      <c r="AC422" s="15"/>
      <c r="AE422" s="15"/>
      <c r="AG422" s="173"/>
      <c r="AH422" s="174"/>
      <c r="AI422" s="175"/>
    </row>
    <row r="423" spans="24:35" x14ac:dyDescent="0.25">
      <c r="X423" s="171"/>
      <c r="Y423" s="15"/>
      <c r="Z423" s="171"/>
      <c r="AA423" s="15"/>
      <c r="AC423" s="15"/>
      <c r="AE423" s="15"/>
      <c r="AG423" s="173"/>
      <c r="AH423" s="174"/>
      <c r="AI423" s="175"/>
    </row>
    <row r="424" spans="24:35" x14ac:dyDescent="0.25">
      <c r="X424" s="171"/>
      <c r="Y424" s="15"/>
      <c r="Z424" s="171"/>
      <c r="AA424" s="15"/>
      <c r="AC424" s="15"/>
      <c r="AE424" s="15"/>
      <c r="AG424" s="173"/>
      <c r="AH424" s="174"/>
      <c r="AI424" s="175"/>
    </row>
    <row r="425" spans="24:35" x14ac:dyDescent="0.25">
      <c r="X425" s="171"/>
      <c r="Y425" s="15"/>
      <c r="Z425" s="171"/>
      <c r="AA425" s="15"/>
      <c r="AC425" s="15"/>
      <c r="AE425" s="15"/>
      <c r="AG425" s="173"/>
      <c r="AH425" s="174"/>
      <c r="AI425" s="175"/>
    </row>
    <row r="426" spans="24:35" x14ac:dyDescent="0.25">
      <c r="X426" s="171"/>
      <c r="Y426" s="15"/>
      <c r="Z426" s="171"/>
      <c r="AA426" s="15"/>
      <c r="AC426" s="15"/>
      <c r="AE426" s="15"/>
      <c r="AG426" s="173"/>
      <c r="AH426" s="174"/>
      <c r="AI426" s="175"/>
    </row>
    <row r="427" spans="24:35" x14ac:dyDescent="0.25">
      <c r="X427" s="171"/>
      <c r="Y427" s="15"/>
      <c r="Z427" s="171"/>
      <c r="AA427" s="15"/>
      <c r="AC427" s="15"/>
      <c r="AE427" s="15"/>
      <c r="AG427" s="173"/>
      <c r="AH427" s="174"/>
      <c r="AI427" s="175"/>
    </row>
    <row r="428" spans="24:35" x14ac:dyDescent="0.25">
      <c r="X428" s="171"/>
      <c r="Y428" s="15"/>
      <c r="Z428" s="171"/>
      <c r="AA428" s="15"/>
      <c r="AC428" s="15"/>
      <c r="AE428" s="15"/>
      <c r="AG428" s="173"/>
      <c r="AH428" s="174"/>
      <c r="AI428" s="175"/>
    </row>
    <row r="429" spans="24:35" x14ac:dyDescent="0.25">
      <c r="X429" s="171"/>
      <c r="Y429" s="15"/>
      <c r="Z429" s="171"/>
      <c r="AA429" s="15"/>
      <c r="AC429" s="15"/>
      <c r="AE429" s="15"/>
      <c r="AG429" s="173"/>
      <c r="AH429" s="174"/>
      <c r="AI429" s="175"/>
    </row>
    <row r="430" spans="24:35" x14ac:dyDescent="0.25">
      <c r="X430" s="171"/>
      <c r="Y430" s="15"/>
      <c r="Z430" s="171"/>
      <c r="AA430" s="15"/>
      <c r="AC430" s="15"/>
      <c r="AE430" s="15"/>
      <c r="AG430" s="173"/>
      <c r="AH430" s="174"/>
      <c r="AI430" s="175"/>
    </row>
    <row r="431" spans="24:35" x14ac:dyDescent="0.25">
      <c r="X431" s="171"/>
      <c r="Y431" s="15"/>
      <c r="Z431" s="171"/>
      <c r="AA431" s="15"/>
      <c r="AC431" s="15"/>
      <c r="AE431" s="15"/>
      <c r="AG431" s="173"/>
      <c r="AH431" s="174"/>
      <c r="AI431" s="175"/>
    </row>
    <row r="432" spans="24:35" x14ac:dyDescent="0.25">
      <c r="X432" s="171"/>
      <c r="Y432" s="15"/>
      <c r="Z432" s="171"/>
      <c r="AA432" s="15"/>
      <c r="AC432" s="15"/>
      <c r="AE432" s="15"/>
      <c r="AG432" s="173"/>
      <c r="AH432" s="174"/>
      <c r="AI432" s="175"/>
    </row>
    <row r="433" spans="24:35" x14ac:dyDescent="0.25">
      <c r="X433" s="171"/>
      <c r="Y433" s="15"/>
      <c r="Z433" s="171"/>
      <c r="AA433" s="15"/>
      <c r="AC433" s="15"/>
      <c r="AE433" s="15"/>
      <c r="AG433" s="173"/>
      <c r="AH433" s="174"/>
      <c r="AI433" s="175"/>
    </row>
    <row r="434" spans="24:35" x14ac:dyDescent="0.25">
      <c r="X434" s="171"/>
      <c r="Y434" s="15"/>
      <c r="Z434" s="171"/>
      <c r="AA434" s="15"/>
      <c r="AC434" s="15"/>
      <c r="AE434" s="15"/>
      <c r="AG434" s="173"/>
      <c r="AH434" s="174"/>
      <c r="AI434" s="175"/>
    </row>
    <row r="435" spans="24:35" x14ac:dyDescent="0.25">
      <c r="X435" s="171"/>
      <c r="Y435" s="15"/>
      <c r="Z435" s="171"/>
      <c r="AA435" s="15"/>
      <c r="AC435" s="15"/>
      <c r="AE435" s="15"/>
      <c r="AG435" s="173"/>
      <c r="AH435" s="174"/>
      <c r="AI435" s="175"/>
    </row>
    <row r="436" spans="24:35" x14ac:dyDescent="0.25">
      <c r="X436" s="171"/>
      <c r="Y436" s="15"/>
      <c r="Z436" s="171"/>
      <c r="AA436" s="15"/>
      <c r="AC436" s="15"/>
      <c r="AE436" s="15"/>
      <c r="AG436" s="173"/>
      <c r="AH436" s="174"/>
      <c r="AI436" s="175"/>
    </row>
    <row r="437" spans="24:35" x14ac:dyDescent="0.25">
      <c r="X437" s="171"/>
      <c r="Y437" s="15"/>
      <c r="Z437" s="171"/>
      <c r="AA437" s="15"/>
      <c r="AC437" s="15"/>
      <c r="AE437" s="15"/>
      <c r="AG437" s="173"/>
      <c r="AH437" s="174"/>
      <c r="AI437" s="175"/>
    </row>
    <row r="438" spans="24:35" x14ac:dyDescent="0.25">
      <c r="X438" s="171"/>
      <c r="Y438" s="15"/>
      <c r="Z438" s="171"/>
      <c r="AA438" s="15"/>
      <c r="AC438" s="15"/>
      <c r="AE438" s="15"/>
      <c r="AG438" s="173"/>
      <c r="AH438" s="174"/>
      <c r="AI438" s="175"/>
    </row>
    <row r="439" spans="24:35" x14ac:dyDescent="0.25">
      <c r="X439" s="171"/>
      <c r="Y439" s="15"/>
      <c r="Z439" s="171"/>
      <c r="AA439" s="15"/>
      <c r="AC439" s="15"/>
      <c r="AE439" s="15"/>
      <c r="AG439" s="173"/>
      <c r="AH439" s="174"/>
      <c r="AI439" s="175"/>
    </row>
    <row r="440" spans="24:35" x14ac:dyDescent="0.25">
      <c r="X440" s="171"/>
      <c r="Y440" s="15"/>
      <c r="Z440" s="171"/>
      <c r="AA440" s="15"/>
      <c r="AC440" s="15"/>
      <c r="AE440" s="15"/>
      <c r="AG440" s="173"/>
      <c r="AH440" s="174"/>
      <c r="AI440" s="175"/>
    </row>
    <row r="441" spans="24:35" x14ac:dyDescent="0.25">
      <c r="X441" s="171"/>
      <c r="Y441" s="15"/>
      <c r="Z441" s="171"/>
      <c r="AA441" s="15"/>
      <c r="AC441" s="15"/>
      <c r="AE441" s="15"/>
      <c r="AG441" s="173"/>
      <c r="AH441" s="174"/>
      <c r="AI441" s="175"/>
    </row>
    <row r="442" spans="24:35" x14ac:dyDescent="0.25">
      <c r="X442" s="171"/>
      <c r="Y442" s="15"/>
      <c r="Z442" s="171"/>
      <c r="AA442" s="15"/>
      <c r="AC442" s="15"/>
      <c r="AE442" s="15"/>
      <c r="AG442" s="173"/>
      <c r="AH442" s="174"/>
      <c r="AI442" s="175"/>
    </row>
    <row r="443" spans="24:35" x14ac:dyDescent="0.25">
      <c r="X443" s="171"/>
      <c r="Y443" s="15"/>
      <c r="Z443" s="171"/>
      <c r="AA443" s="15"/>
      <c r="AC443" s="15"/>
      <c r="AE443" s="15"/>
      <c r="AG443" s="173"/>
      <c r="AH443" s="174"/>
      <c r="AI443" s="175"/>
    </row>
    <row r="444" spans="24:35" x14ac:dyDescent="0.25">
      <c r="X444" s="171"/>
      <c r="Y444" s="15"/>
      <c r="Z444" s="171"/>
      <c r="AA444" s="15"/>
      <c r="AC444" s="15"/>
      <c r="AE444" s="15"/>
      <c r="AG444" s="173"/>
      <c r="AH444" s="174"/>
      <c r="AI444" s="175"/>
    </row>
    <row r="445" spans="24:35" x14ac:dyDescent="0.25">
      <c r="X445" s="171"/>
      <c r="Y445" s="15"/>
      <c r="Z445" s="171"/>
      <c r="AA445" s="15"/>
      <c r="AC445" s="15"/>
      <c r="AE445" s="15"/>
      <c r="AG445" s="173"/>
      <c r="AH445" s="174"/>
      <c r="AI445" s="175"/>
    </row>
    <row r="446" spans="24:35" x14ac:dyDescent="0.25">
      <c r="X446" s="171"/>
      <c r="Y446" s="15"/>
      <c r="Z446" s="171"/>
      <c r="AA446" s="15"/>
      <c r="AC446" s="15"/>
      <c r="AE446" s="15"/>
      <c r="AG446" s="173"/>
      <c r="AH446" s="174"/>
      <c r="AI446" s="175"/>
    </row>
    <row r="447" spans="24:35" x14ac:dyDescent="0.25">
      <c r="X447" s="171"/>
      <c r="Y447" s="15"/>
      <c r="Z447" s="171"/>
      <c r="AA447" s="15"/>
      <c r="AC447" s="15"/>
      <c r="AE447" s="15"/>
      <c r="AG447" s="173"/>
      <c r="AH447" s="174"/>
      <c r="AI447" s="175"/>
    </row>
    <row r="448" spans="24:35" x14ac:dyDescent="0.25">
      <c r="X448" s="171"/>
      <c r="Y448" s="15"/>
      <c r="Z448" s="171"/>
      <c r="AA448" s="15"/>
      <c r="AC448" s="15"/>
      <c r="AE448" s="15"/>
      <c r="AG448" s="173"/>
      <c r="AH448" s="174"/>
      <c r="AI448" s="175"/>
    </row>
    <row r="449" spans="24:35" x14ac:dyDescent="0.25">
      <c r="X449" s="171"/>
      <c r="Y449" s="15"/>
      <c r="Z449" s="171"/>
      <c r="AA449" s="15"/>
      <c r="AC449" s="15"/>
      <c r="AE449" s="15"/>
      <c r="AG449" s="173"/>
      <c r="AH449" s="174"/>
      <c r="AI449" s="175"/>
    </row>
    <row r="450" spans="24:35" x14ac:dyDescent="0.25">
      <c r="X450" s="171"/>
      <c r="Y450" s="15"/>
      <c r="Z450" s="171"/>
      <c r="AA450" s="15"/>
      <c r="AC450" s="15"/>
      <c r="AE450" s="15"/>
      <c r="AG450" s="173"/>
      <c r="AH450" s="174"/>
      <c r="AI450" s="175"/>
    </row>
    <row r="451" spans="24:35" x14ac:dyDescent="0.25">
      <c r="X451" s="171"/>
      <c r="Y451" s="15"/>
      <c r="Z451" s="171"/>
      <c r="AA451" s="15"/>
      <c r="AC451" s="15"/>
      <c r="AE451" s="15"/>
      <c r="AG451" s="173"/>
      <c r="AH451" s="174"/>
      <c r="AI451" s="175"/>
    </row>
    <row r="452" spans="24:35" x14ac:dyDescent="0.25">
      <c r="X452" s="171"/>
      <c r="Y452" s="15"/>
      <c r="Z452" s="171"/>
      <c r="AA452" s="15"/>
      <c r="AC452" s="15"/>
      <c r="AE452" s="15"/>
      <c r="AG452" s="173"/>
      <c r="AH452" s="174"/>
      <c r="AI452" s="175"/>
    </row>
    <row r="453" spans="24:35" x14ac:dyDescent="0.25">
      <c r="X453" s="171"/>
      <c r="Y453" s="15"/>
      <c r="Z453" s="171"/>
      <c r="AA453" s="15"/>
      <c r="AC453" s="15"/>
      <c r="AE453" s="15"/>
      <c r="AG453" s="173"/>
      <c r="AH453" s="174"/>
      <c r="AI453" s="175"/>
    </row>
    <row r="454" spans="24:35" x14ac:dyDescent="0.25">
      <c r="X454" s="171"/>
      <c r="Y454" s="15"/>
      <c r="Z454" s="171"/>
      <c r="AA454" s="15"/>
      <c r="AC454" s="15"/>
      <c r="AE454" s="15"/>
      <c r="AG454" s="173"/>
      <c r="AH454" s="174"/>
      <c r="AI454" s="175"/>
    </row>
    <row r="455" spans="24:35" x14ac:dyDescent="0.25">
      <c r="X455" s="171"/>
      <c r="Y455" s="15"/>
      <c r="Z455" s="171"/>
      <c r="AA455" s="15"/>
      <c r="AC455" s="15"/>
      <c r="AE455" s="15"/>
      <c r="AG455" s="173"/>
      <c r="AH455" s="174"/>
      <c r="AI455" s="175"/>
    </row>
    <row r="456" spans="24:35" x14ac:dyDescent="0.25">
      <c r="X456" s="171"/>
      <c r="Y456" s="15"/>
      <c r="Z456" s="171"/>
      <c r="AA456" s="15"/>
      <c r="AC456" s="15"/>
      <c r="AE456" s="15"/>
      <c r="AG456" s="173"/>
      <c r="AH456" s="174"/>
      <c r="AI456" s="175"/>
    </row>
    <row r="457" spans="24:35" x14ac:dyDescent="0.25">
      <c r="X457" s="171"/>
      <c r="Y457" s="15"/>
      <c r="Z457" s="171"/>
      <c r="AA457" s="15"/>
      <c r="AC457" s="15"/>
      <c r="AE457" s="15"/>
      <c r="AG457" s="173"/>
      <c r="AH457" s="174"/>
      <c r="AI457" s="175"/>
    </row>
    <row r="458" spans="24:35" x14ac:dyDescent="0.25">
      <c r="X458" s="171"/>
      <c r="Y458" s="15"/>
      <c r="Z458" s="171"/>
      <c r="AA458" s="15"/>
      <c r="AC458" s="15"/>
      <c r="AE458" s="15"/>
      <c r="AG458" s="173"/>
      <c r="AH458" s="174"/>
      <c r="AI458" s="175"/>
    </row>
    <row r="459" spans="24:35" x14ac:dyDescent="0.25">
      <c r="X459" s="171"/>
      <c r="Y459" s="15"/>
      <c r="Z459" s="171"/>
      <c r="AA459" s="15"/>
      <c r="AC459" s="15"/>
      <c r="AE459" s="15"/>
      <c r="AG459" s="173"/>
      <c r="AH459" s="174"/>
      <c r="AI459" s="175"/>
    </row>
    <row r="460" spans="24:35" x14ac:dyDescent="0.25">
      <c r="X460" s="171"/>
      <c r="Y460" s="15"/>
      <c r="Z460" s="171"/>
      <c r="AA460" s="15"/>
      <c r="AC460" s="15"/>
      <c r="AE460" s="15"/>
      <c r="AG460" s="173"/>
      <c r="AH460" s="174"/>
      <c r="AI460" s="175"/>
    </row>
    <row r="461" spans="24:35" x14ac:dyDescent="0.25">
      <c r="X461" s="171"/>
      <c r="Y461" s="15"/>
      <c r="Z461" s="171"/>
      <c r="AA461" s="15"/>
      <c r="AC461" s="15"/>
      <c r="AE461" s="15"/>
      <c r="AG461" s="173"/>
      <c r="AH461" s="174"/>
      <c r="AI461" s="175"/>
    </row>
    <row r="462" spans="24:35" x14ac:dyDescent="0.25">
      <c r="X462" s="171"/>
      <c r="Y462" s="15"/>
      <c r="Z462" s="171"/>
      <c r="AA462" s="15"/>
      <c r="AC462" s="15"/>
      <c r="AE462" s="15"/>
      <c r="AG462" s="173"/>
      <c r="AH462" s="174"/>
      <c r="AI462" s="175"/>
    </row>
    <row r="463" spans="24:35" x14ac:dyDescent="0.25">
      <c r="X463" s="171"/>
      <c r="Y463" s="15"/>
      <c r="Z463" s="171"/>
      <c r="AA463" s="15"/>
      <c r="AC463" s="15"/>
      <c r="AE463" s="15"/>
      <c r="AG463" s="173"/>
      <c r="AH463" s="174"/>
      <c r="AI463" s="175"/>
    </row>
    <row r="464" spans="24:35" x14ac:dyDescent="0.25">
      <c r="X464" s="171"/>
      <c r="Y464" s="15"/>
      <c r="Z464" s="171"/>
      <c r="AA464" s="15"/>
      <c r="AC464" s="15"/>
      <c r="AE464" s="15"/>
      <c r="AG464" s="173"/>
      <c r="AH464" s="174"/>
      <c r="AI464" s="175"/>
    </row>
    <row r="465" spans="24:35" x14ac:dyDescent="0.25">
      <c r="X465" s="171"/>
      <c r="Y465" s="15"/>
      <c r="Z465" s="171"/>
      <c r="AA465" s="15"/>
      <c r="AC465" s="15"/>
      <c r="AE465" s="15"/>
      <c r="AG465" s="173"/>
      <c r="AH465" s="174"/>
      <c r="AI465" s="175"/>
    </row>
    <row r="466" spans="24:35" x14ac:dyDescent="0.25">
      <c r="X466" s="171"/>
      <c r="Y466" s="15"/>
      <c r="Z466" s="171"/>
      <c r="AA466" s="15"/>
      <c r="AC466" s="15"/>
      <c r="AE466" s="15"/>
      <c r="AG466" s="173"/>
      <c r="AH466" s="174"/>
      <c r="AI466" s="175"/>
    </row>
    <row r="467" spans="24:35" x14ac:dyDescent="0.25">
      <c r="X467" s="171"/>
      <c r="Y467" s="15"/>
      <c r="Z467" s="171"/>
      <c r="AA467" s="15"/>
      <c r="AC467" s="15"/>
      <c r="AE467" s="15"/>
      <c r="AG467" s="173"/>
      <c r="AH467" s="174"/>
      <c r="AI467" s="175"/>
    </row>
    <row r="468" spans="24:35" x14ac:dyDescent="0.25">
      <c r="X468" s="171"/>
      <c r="Y468" s="15"/>
      <c r="Z468" s="171"/>
      <c r="AA468" s="15"/>
      <c r="AC468" s="15"/>
      <c r="AE468" s="15"/>
      <c r="AG468" s="173"/>
      <c r="AH468" s="174"/>
      <c r="AI468" s="175"/>
    </row>
    <row r="469" spans="24:35" x14ac:dyDescent="0.25">
      <c r="X469" s="171"/>
      <c r="Y469" s="15"/>
      <c r="Z469" s="171"/>
      <c r="AA469" s="15"/>
      <c r="AC469" s="15"/>
      <c r="AE469" s="15"/>
      <c r="AG469" s="173"/>
      <c r="AH469" s="174"/>
      <c r="AI469" s="175"/>
    </row>
    <row r="470" spans="24:35" x14ac:dyDescent="0.25">
      <c r="X470" s="171"/>
      <c r="Y470" s="15"/>
      <c r="Z470" s="171"/>
      <c r="AA470" s="15"/>
      <c r="AC470" s="15"/>
      <c r="AE470" s="15"/>
      <c r="AG470" s="173"/>
      <c r="AH470" s="174"/>
      <c r="AI470" s="175"/>
    </row>
    <row r="471" spans="24:35" x14ac:dyDescent="0.25">
      <c r="X471" s="171"/>
      <c r="Y471" s="15"/>
      <c r="Z471" s="171"/>
      <c r="AA471" s="15"/>
      <c r="AC471" s="15"/>
      <c r="AE471" s="15"/>
      <c r="AG471" s="173"/>
      <c r="AH471" s="174"/>
      <c r="AI471" s="175"/>
    </row>
    <row r="472" spans="24:35" x14ac:dyDescent="0.25">
      <c r="X472" s="171"/>
      <c r="Y472" s="15"/>
      <c r="Z472" s="171"/>
      <c r="AA472" s="15"/>
      <c r="AC472" s="15"/>
      <c r="AE472" s="15"/>
      <c r="AG472" s="173"/>
      <c r="AH472" s="174"/>
      <c r="AI472" s="175"/>
    </row>
    <row r="473" spans="24:35" x14ac:dyDescent="0.25">
      <c r="X473" s="171"/>
      <c r="Y473" s="15"/>
      <c r="Z473" s="171"/>
      <c r="AA473" s="15"/>
      <c r="AC473" s="15"/>
      <c r="AE473" s="15"/>
      <c r="AG473" s="173"/>
      <c r="AH473" s="174"/>
      <c r="AI473" s="175"/>
    </row>
    <row r="474" spans="24:35" x14ac:dyDescent="0.25">
      <c r="X474" s="171"/>
      <c r="Y474" s="15"/>
      <c r="Z474" s="171"/>
      <c r="AA474" s="15"/>
      <c r="AC474" s="15"/>
      <c r="AE474" s="15"/>
      <c r="AG474" s="173"/>
      <c r="AH474" s="174"/>
      <c r="AI474" s="175"/>
    </row>
    <row r="475" spans="24:35" x14ac:dyDescent="0.25">
      <c r="X475" s="171"/>
      <c r="Y475" s="15"/>
      <c r="Z475" s="171"/>
      <c r="AA475" s="15"/>
      <c r="AC475" s="15"/>
      <c r="AE475" s="15"/>
      <c r="AG475" s="173"/>
      <c r="AH475" s="174"/>
      <c r="AI475" s="175"/>
    </row>
    <row r="476" spans="24:35" x14ac:dyDescent="0.25">
      <c r="X476" s="171"/>
      <c r="Y476" s="15"/>
      <c r="Z476" s="171"/>
      <c r="AA476" s="15"/>
      <c r="AC476" s="15"/>
      <c r="AE476" s="15"/>
      <c r="AG476" s="173"/>
      <c r="AH476" s="174"/>
      <c r="AI476" s="175"/>
    </row>
    <row r="477" spans="24:35" x14ac:dyDescent="0.25">
      <c r="X477" s="171"/>
      <c r="Y477" s="15"/>
      <c r="Z477" s="171"/>
      <c r="AA477" s="15"/>
      <c r="AC477" s="15"/>
      <c r="AE477" s="15"/>
      <c r="AG477" s="173"/>
      <c r="AH477" s="174"/>
      <c r="AI477" s="175"/>
    </row>
    <row r="478" spans="24:35" x14ac:dyDescent="0.25">
      <c r="X478" s="171"/>
      <c r="Y478" s="15"/>
      <c r="Z478" s="171"/>
      <c r="AA478" s="15"/>
      <c r="AC478" s="15"/>
      <c r="AE478" s="15"/>
      <c r="AG478" s="173"/>
      <c r="AH478" s="174"/>
      <c r="AI478" s="175"/>
    </row>
    <row r="479" spans="24:35" x14ac:dyDescent="0.25">
      <c r="X479" s="171"/>
      <c r="Y479" s="15"/>
      <c r="Z479" s="171"/>
      <c r="AA479" s="15"/>
      <c r="AC479" s="15"/>
      <c r="AE479" s="15"/>
      <c r="AG479" s="173"/>
      <c r="AH479" s="174"/>
      <c r="AI479" s="175"/>
    </row>
    <row r="480" spans="24:35" x14ac:dyDescent="0.25">
      <c r="X480" s="171"/>
      <c r="Y480" s="15"/>
      <c r="Z480" s="171"/>
      <c r="AA480" s="15"/>
      <c r="AC480" s="15"/>
      <c r="AE480" s="15"/>
      <c r="AG480" s="173"/>
      <c r="AH480" s="174"/>
      <c r="AI480" s="175"/>
    </row>
    <row r="481" spans="24:35" x14ac:dyDescent="0.25">
      <c r="X481" s="171"/>
      <c r="Y481" s="15"/>
      <c r="Z481" s="171"/>
      <c r="AA481" s="15"/>
      <c r="AC481" s="15"/>
      <c r="AE481" s="15"/>
      <c r="AG481" s="173"/>
      <c r="AH481" s="174"/>
      <c r="AI481" s="175"/>
    </row>
    <row r="482" spans="24:35" x14ac:dyDescent="0.25">
      <c r="X482" s="171"/>
      <c r="Y482" s="15"/>
      <c r="Z482" s="171"/>
      <c r="AA482" s="15"/>
      <c r="AC482" s="15"/>
      <c r="AE482" s="15"/>
      <c r="AG482" s="173"/>
      <c r="AH482" s="174"/>
      <c r="AI482" s="175"/>
    </row>
    <row r="483" spans="24:35" x14ac:dyDescent="0.25">
      <c r="X483" s="171"/>
      <c r="Y483" s="15"/>
      <c r="Z483" s="171"/>
      <c r="AA483" s="15"/>
      <c r="AC483" s="15"/>
      <c r="AE483" s="15"/>
      <c r="AG483" s="173"/>
      <c r="AH483" s="174"/>
      <c r="AI483" s="175"/>
    </row>
    <row r="484" spans="24:35" x14ac:dyDescent="0.25">
      <c r="X484" s="171"/>
      <c r="Y484" s="15"/>
      <c r="Z484" s="171"/>
      <c r="AA484" s="15"/>
      <c r="AC484" s="15"/>
      <c r="AE484" s="15"/>
      <c r="AG484" s="173"/>
      <c r="AH484" s="174"/>
      <c r="AI484" s="175"/>
    </row>
    <row r="485" spans="24:35" x14ac:dyDescent="0.25">
      <c r="X485" s="171"/>
      <c r="Y485" s="15"/>
      <c r="Z485" s="171"/>
      <c r="AA485" s="15"/>
      <c r="AC485" s="15"/>
      <c r="AE485" s="15"/>
      <c r="AG485" s="173"/>
      <c r="AH485" s="174"/>
      <c r="AI485" s="175"/>
    </row>
    <row r="486" spans="24:35" x14ac:dyDescent="0.25">
      <c r="X486" s="171"/>
      <c r="Y486" s="15"/>
      <c r="Z486" s="171"/>
      <c r="AA486" s="15"/>
      <c r="AC486" s="15"/>
      <c r="AE486" s="15"/>
      <c r="AG486" s="173"/>
      <c r="AH486" s="174"/>
      <c r="AI486" s="175"/>
    </row>
    <row r="487" spans="24:35" x14ac:dyDescent="0.25">
      <c r="X487" s="171"/>
      <c r="Y487" s="15"/>
      <c r="Z487" s="171"/>
      <c r="AA487" s="15"/>
      <c r="AC487" s="15"/>
      <c r="AE487" s="15"/>
      <c r="AG487" s="173"/>
      <c r="AH487" s="174"/>
      <c r="AI487" s="175"/>
    </row>
    <row r="488" spans="24:35" x14ac:dyDescent="0.25">
      <c r="X488" s="171"/>
      <c r="Y488" s="15"/>
      <c r="Z488" s="171"/>
      <c r="AA488" s="15"/>
      <c r="AC488" s="15"/>
      <c r="AE488" s="15"/>
      <c r="AG488" s="173"/>
      <c r="AH488" s="174"/>
      <c r="AI488" s="175"/>
    </row>
    <row r="489" spans="24:35" x14ac:dyDescent="0.25">
      <c r="X489" s="171"/>
      <c r="Y489" s="15"/>
      <c r="Z489" s="171"/>
      <c r="AA489" s="15"/>
      <c r="AC489" s="15"/>
      <c r="AE489" s="15"/>
      <c r="AG489" s="173"/>
      <c r="AH489" s="174"/>
      <c r="AI489" s="175"/>
    </row>
    <row r="490" spans="24:35" x14ac:dyDescent="0.25">
      <c r="X490" s="171"/>
      <c r="Y490" s="15"/>
      <c r="Z490" s="171"/>
      <c r="AA490" s="15"/>
      <c r="AC490" s="15"/>
      <c r="AE490" s="15"/>
      <c r="AG490" s="173"/>
      <c r="AH490" s="174"/>
      <c r="AI490" s="175"/>
    </row>
    <row r="491" spans="24:35" x14ac:dyDescent="0.25">
      <c r="X491" s="171"/>
      <c r="Y491" s="15"/>
      <c r="Z491" s="171"/>
      <c r="AA491" s="15"/>
      <c r="AC491" s="15"/>
      <c r="AE491" s="15"/>
      <c r="AG491" s="173"/>
      <c r="AH491" s="174"/>
      <c r="AI491" s="175"/>
    </row>
    <row r="492" spans="24:35" x14ac:dyDescent="0.25">
      <c r="X492" s="171"/>
      <c r="Y492" s="15"/>
      <c r="Z492" s="171"/>
      <c r="AA492" s="15"/>
      <c r="AC492" s="15"/>
      <c r="AE492" s="15"/>
      <c r="AG492" s="173"/>
      <c r="AH492" s="174"/>
      <c r="AI492" s="175"/>
    </row>
    <row r="493" spans="24:35" x14ac:dyDescent="0.25">
      <c r="X493" s="171"/>
      <c r="Y493" s="15"/>
      <c r="Z493" s="171"/>
      <c r="AA493" s="15"/>
      <c r="AC493" s="15"/>
      <c r="AE493" s="15"/>
      <c r="AG493" s="173"/>
      <c r="AH493" s="174"/>
      <c r="AI493" s="175"/>
    </row>
    <row r="494" spans="24:35" x14ac:dyDescent="0.25">
      <c r="X494" s="171"/>
      <c r="Y494" s="15"/>
      <c r="Z494" s="171"/>
      <c r="AA494" s="15"/>
      <c r="AC494" s="15"/>
      <c r="AE494" s="15"/>
      <c r="AG494" s="173"/>
      <c r="AH494" s="174"/>
      <c r="AI494" s="175"/>
    </row>
    <row r="495" spans="24:35" x14ac:dyDescent="0.25">
      <c r="X495" s="171"/>
      <c r="Y495" s="15"/>
      <c r="Z495" s="171"/>
      <c r="AA495" s="15"/>
      <c r="AC495" s="15"/>
      <c r="AE495" s="15"/>
      <c r="AG495" s="173"/>
      <c r="AH495" s="174"/>
      <c r="AI495" s="175"/>
    </row>
    <row r="496" spans="24:35" x14ac:dyDescent="0.25">
      <c r="X496" s="171"/>
      <c r="Y496" s="15"/>
      <c r="Z496" s="171"/>
      <c r="AA496" s="15"/>
      <c r="AC496" s="15"/>
      <c r="AE496" s="15"/>
      <c r="AG496" s="173"/>
      <c r="AH496" s="174"/>
      <c r="AI496" s="175"/>
    </row>
    <row r="497" spans="24:35" x14ac:dyDescent="0.25">
      <c r="X497" s="171"/>
      <c r="Y497" s="15"/>
      <c r="Z497" s="171"/>
      <c r="AA497" s="15"/>
      <c r="AC497" s="15"/>
      <c r="AE497" s="15"/>
      <c r="AG497" s="173"/>
      <c r="AH497" s="174"/>
      <c r="AI497" s="175"/>
    </row>
    <row r="498" spans="24:35" x14ac:dyDescent="0.25">
      <c r="X498" s="171"/>
      <c r="Y498" s="15"/>
      <c r="Z498" s="171"/>
      <c r="AA498" s="15"/>
      <c r="AC498" s="15"/>
      <c r="AE498" s="15"/>
      <c r="AG498" s="173"/>
      <c r="AH498" s="174"/>
      <c r="AI498" s="175"/>
    </row>
    <row r="499" spans="24:35" x14ac:dyDescent="0.25">
      <c r="X499" s="171"/>
      <c r="Y499" s="15"/>
      <c r="Z499" s="171"/>
      <c r="AA499" s="15"/>
      <c r="AC499" s="15"/>
      <c r="AE499" s="15"/>
      <c r="AG499" s="173"/>
      <c r="AH499" s="174"/>
      <c r="AI499" s="175"/>
    </row>
    <row r="500" spans="24:35" x14ac:dyDescent="0.25">
      <c r="X500" s="171"/>
      <c r="Y500" s="15"/>
      <c r="Z500" s="171"/>
      <c r="AA500" s="15"/>
      <c r="AC500" s="15"/>
      <c r="AE500" s="15"/>
      <c r="AG500" s="173"/>
      <c r="AH500" s="174"/>
      <c r="AI500" s="175"/>
    </row>
    <row r="501" spans="24:35" x14ac:dyDescent="0.25">
      <c r="X501" s="171"/>
      <c r="Y501" s="15"/>
      <c r="Z501" s="171"/>
      <c r="AA501" s="15"/>
      <c r="AC501" s="15"/>
      <c r="AE501" s="15"/>
      <c r="AG501" s="173"/>
      <c r="AH501" s="174"/>
      <c r="AI501" s="175"/>
    </row>
    <row r="502" spans="24:35" x14ac:dyDescent="0.25">
      <c r="X502" s="171"/>
      <c r="Y502" s="15"/>
      <c r="Z502" s="171"/>
      <c r="AA502" s="15"/>
      <c r="AC502" s="15"/>
      <c r="AE502" s="15"/>
      <c r="AG502" s="173"/>
      <c r="AH502" s="174"/>
      <c r="AI502" s="175"/>
    </row>
    <row r="503" spans="24:35" x14ac:dyDescent="0.25">
      <c r="X503" s="171"/>
      <c r="Y503" s="15"/>
      <c r="Z503" s="171"/>
      <c r="AA503" s="15"/>
      <c r="AC503" s="15"/>
      <c r="AE503" s="15"/>
      <c r="AG503" s="173"/>
      <c r="AH503" s="174"/>
      <c r="AI503" s="175"/>
    </row>
    <row r="504" spans="24:35" x14ac:dyDescent="0.25">
      <c r="X504" s="171"/>
      <c r="Y504" s="15"/>
      <c r="Z504" s="171"/>
      <c r="AA504" s="15"/>
      <c r="AC504" s="15"/>
      <c r="AE504" s="15"/>
      <c r="AG504" s="173"/>
      <c r="AH504" s="174"/>
      <c r="AI504" s="175"/>
    </row>
    <row r="505" spans="24:35" x14ac:dyDescent="0.25">
      <c r="X505" s="171"/>
      <c r="Y505" s="15"/>
      <c r="Z505" s="171"/>
      <c r="AA505" s="15"/>
      <c r="AC505" s="15"/>
      <c r="AE505" s="15"/>
      <c r="AG505" s="173"/>
      <c r="AH505" s="174"/>
      <c r="AI505" s="175"/>
    </row>
    <row r="506" spans="24:35" x14ac:dyDescent="0.25">
      <c r="X506" s="171"/>
      <c r="Y506" s="15"/>
      <c r="Z506" s="171"/>
      <c r="AA506" s="15"/>
      <c r="AC506" s="15"/>
      <c r="AE506" s="15"/>
      <c r="AG506" s="173"/>
      <c r="AH506" s="174"/>
      <c r="AI506" s="175"/>
    </row>
    <row r="507" spans="24:35" x14ac:dyDescent="0.25">
      <c r="X507" s="171"/>
      <c r="Y507" s="15"/>
      <c r="Z507" s="171"/>
      <c r="AA507" s="15"/>
      <c r="AC507" s="15"/>
      <c r="AE507" s="15"/>
      <c r="AG507" s="173"/>
      <c r="AH507" s="174"/>
      <c r="AI507" s="175"/>
    </row>
    <row r="508" spans="24:35" x14ac:dyDescent="0.25">
      <c r="X508" s="171"/>
      <c r="Y508" s="15"/>
      <c r="Z508" s="171"/>
      <c r="AA508" s="15"/>
      <c r="AC508" s="15"/>
      <c r="AE508" s="15"/>
      <c r="AG508" s="173"/>
      <c r="AH508" s="174"/>
      <c r="AI508" s="175"/>
    </row>
    <row r="509" spans="24:35" x14ac:dyDescent="0.25">
      <c r="X509" s="171"/>
      <c r="Y509" s="15"/>
      <c r="Z509" s="171"/>
      <c r="AA509" s="15"/>
      <c r="AC509" s="15"/>
      <c r="AE509" s="15"/>
      <c r="AG509" s="173"/>
      <c r="AH509" s="174"/>
      <c r="AI509" s="175"/>
    </row>
    <row r="510" spans="24:35" x14ac:dyDescent="0.25">
      <c r="X510" s="171"/>
      <c r="Y510" s="15"/>
      <c r="Z510" s="171"/>
      <c r="AA510" s="15"/>
      <c r="AC510" s="15"/>
      <c r="AE510" s="15"/>
      <c r="AG510" s="173"/>
      <c r="AH510" s="174"/>
      <c r="AI510" s="175"/>
    </row>
    <row r="511" spans="24:35" x14ac:dyDescent="0.25">
      <c r="X511" s="171"/>
      <c r="Y511" s="15"/>
      <c r="Z511" s="171"/>
      <c r="AA511" s="15"/>
      <c r="AC511" s="15"/>
      <c r="AE511" s="15"/>
      <c r="AG511" s="173"/>
      <c r="AH511" s="174"/>
      <c r="AI511" s="175"/>
    </row>
    <row r="512" spans="24:35" x14ac:dyDescent="0.25">
      <c r="X512" s="171"/>
      <c r="Y512" s="15"/>
      <c r="Z512" s="171"/>
      <c r="AA512" s="15"/>
      <c r="AC512" s="15"/>
      <c r="AE512" s="15"/>
      <c r="AG512" s="173"/>
      <c r="AH512" s="174"/>
      <c r="AI512" s="175"/>
    </row>
    <row r="513" spans="24:35" x14ac:dyDescent="0.25">
      <c r="X513" s="171"/>
      <c r="Y513" s="15"/>
      <c r="Z513" s="171"/>
      <c r="AA513" s="15"/>
      <c r="AC513" s="15"/>
      <c r="AE513" s="15"/>
      <c r="AG513" s="173"/>
      <c r="AH513" s="174"/>
      <c r="AI513" s="175"/>
    </row>
    <row r="514" spans="24:35" x14ac:dyDescent="0.25">
      <c r="X514" s="171"/>
      <c r="Y514" s="15"/>
      <c r="Z514" s="171"/>
      <c r="AA514" s="15"/>
      <c r="AC514" s="15"/>
      <c r="AE514" s="15"/>
      <c r="AG514" s="173"/>
      <c r="AH514" s="174"/>
      <c r="AI514" s="175"/>
    </row>
    <row r="515" spans="24:35" x14ac:dyDescent="0.25">
      <c r="X515" s="171"/>
      <c r="Y515" s="15"/>
      <c r="Z515" s="171"/>
      <c r="AA515" s="15"/>
      <c r="AC515" s="15"/>
      <c r="AE515" s="15"/>
      <c r="AG515" s="173"/>
      <c r="AH515" s="174"/>
      <c r="AI515" s="175"/>
    </row>
    <row r="516" spans="24:35" x14ac:dyDescent="0.25">
      <c r="X516" s="171"/>
      <c r="Y516" s="15"/>
      <c r="Z516" s="171"/>
      <c r="AA516" s="15"/>
      <c r="AC516" s="15"/>
      <c r="AE516" s="15"/>
      <c r="AG516" s="173"/>
      <c r="AH516" s="174"/>
      <c r="AI516" s="175"/>
    </row>
    <row r="517" spans="24:35" x14ac:dyDescent="0.25">
      <c r="X517" s="171"/>
      <c r="Y517" s="15"/>
      <c r="Z517" s="171"/>
      <c r="AA517" s="15"/>
      <c r="AC517" s="15"/>
      <c r="AE517" s="15"/>
      <c r="AG517" s="173"/>
      <c r="AH517" s="174"/>
      <c r="AI517" s="175"/>
    </row>
    <row r="518" spans="24:35" x14ac:dyDescent="0.25">
      <c r="X518" s="171"/>
      <c r="Y518" s="15"/>
      <c r="Z518" s="171"/>
      <c r="AA518" s="15"/>
      <c r="AC518" s="15"/>
      <c r="AE518" s="15"/>
      <c r="AG518" s="173"/>
      <c r="AH518" s="174"/>
      <c r="AI518" s="175"/>
    </row>
    <row r="519" spans="24:35" x14ac:dyDescent="0.25">
      <c r="X519" s="171"/>
      <c r="Y519" s="15"/>
      <c r="Z519" s="171"/>
      <c r="AA519" s="15"/>
      <c r="AC519" s="15"/>
      <c r="AE519" s="15"/>
      <c r="AG519" s="173"/>
      <c r="AH519" s="174"/>
      <c r="AI519" s="175"/>
    </row>
    <row r="520" spans="24:35" x14ac:dyDescent="0.25">
      <c r="X520" s="171"/>
      <c r="Y520" s="15"/>
      <c r="Z520" s="171"/>
      <c r="AA520" s="15"/>
      <c r="AC520" s="15"/>
      <c r="AE520" s="15"/>
      <c r="AG520" s="173"/>
      <c r="AH520" s="174"/>
      <c r="AI520" s="175"/>
    </row>
    <row r="521" spans="24:35" x14ac:dyDescent="0.25">
      <c r="X521" s="171"/>
      <c r="Y521" s="15"/>
      <c r="Z521" s="171"/>
      <c r="AA521" s="15"/>
      <c r="AC521" s="15"/>
      <c r="AE521" s="15"/>
      <c r="AG521" s="173"/>
      <c r="AH521" s="174"/>
      <c r="AI521" s="175"/>
    </row>
    <row r="522" spans="24:35" x14ac:dyDescent="0.25">
      <c r="X522" s="171"/>
      <c r="Y522" s="15"/>
      <c r="Z522" s="171"/>
      <c r="AA522" s="15"/>
      <c r="AC522" s="15"/>
      <c r="AE522" s="15"/>
      <c r="AG522" s="173"/>
      <c r="AH522" s="174"/>
      <c r="AI522" s="175"/>
    </row>
    <row r="523" spans="24:35" x14ac:dyDescent="0.25">
      <c r="X523" s="171"/>
      <c r="Y523" s="15"/>
      <c r="Z523" s="171"/>
      <c r="AA523" s="15"/>
      <c r="AC523" s="15"/>
      <c r="AE523" s="15"/>
      <c r="AG523" s="173"/>
      <c r="AH523" s="174"/>
      <c r="AI523" s="175"/>
    </row>
    <row r="524" spans="24:35" x14ac:dyDescent="0.25">
      <c r="X524" s="171"/>
      <c r="Y524" s="15"/>
      <c r="Z524" s="171"/>
      <c r="AA524" s="15"/>
      <c r="AC524" s="15"/>
      <c r="AE524" s="15"/>
      <c r="AG524" s="173"/>
      <c r="AH524" s="174"/>
      <c r="AI524" s="175"/>
    </row>
    <row r="525" spans="24:35" x14ac:dyDescent="0.25">
      <c r="X525" s="171"/>
      <c r="Y525" s="15"/>
      <c r="Z525" s="171"/>
      <c r="AA525" s="15"/>
      <c r="AC525" s="15"/>
      <c r="AE525" s="15"/>
      <c r="AG525" s="173"/>
      <c r="AH525" s="174"/>
      <c r="AI525" s="175"/>
    </row>
    <row r="526" spans="24:35" x14ac:dyDescent="0.25">
      <c r="X526" s="171"/>
      <c r="Y526" s="15"/>
      <c r="Z526" s="171"/>
      <c r="AA526" s="15"/>
      <c r="AC526" s="15"/>
      <c r="AE526" s="15"/>
      <c r="AG526" s="173"/>
      <c r="AH526" s="174"/>
      <c r="AI526" s="175"/>
    </row>
    <row r="527" spans="24:35" x14ac:dyDescent="0.25">
      <c r="X527" s="171"/>
      <c r="Y527" s="15"/>
      <c r="Z527" s="171"/>
      <c r="AA527" s="15"/>
      <c r="AC527" s="15"/>
      <c r="AE527" s="15"/>
      <c r="AG527" s="173"/>
      <c r="AH527" s="174"/>
      <c r="AI527" s="175"/>
    </row>
  </sheetData>
  <mergeCells count="12">
    <mergeCell ref="A53:P53"/>
    <mergeCell ref="A52:T52"/>
    <mergeCell ref="C22:E22"/>
    <mergeCell ref="C47:E47"/>
    <mergeCell ref="C37:E37"/>
    <mergeCell ref="C31:E31"/>
    <mergeCell ref="C32:E32"/>
    <mergeCell ref="C39:E39"/>
    <mergeCell ref="C34:E34"/>
    <mergeCell ref="C35:E35"/>
    <mergeCell ref="C36:E36"/>
    <mergeCell ref="C38:E38"/>
  </mergeCells>
  <printOptions horizontalCentered="1"/>
  <pageMargins left="0" right="0" top="0.5" bottom="0.25" header="0.3" footer="0.05"/>
  <pageSetup paperSize="3" scale="64" fitToHeight="2" orientation="landscape" r:id="rId1"/>
  <rowBreaks count="1" manualBreakCount="1">
    <brk id="44" max="1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46BFFBCD4DB4D92D39C1CFF56A980" ma:contentTypeVersion="12" ma:contentTypeDescription="Create a new document." ma:contentTypeScope="" ma:versionID="e7ea167b3f81b80f220b1b460fb08372">
  <xsd:schema xmlns:xsd="http://www.w3.org/2001/XMLSchema" xmlns:xs="http://www.w3.org/2001/XMLSchema" xmlns:p="http://schemas.microsoft.com/office/2006/metadata/properties" xmlns:ns3="82c9d559-1078-49b4-adff-0dd378d81314" xmlns:ns4="0b15ac3b-c8a9-4c8a-9a8d-7ef62c22c37b" targetNamespace="http://schemas.microsoft.com/office/2006/metadata/properties" ma:root="true" ma:fieldsID="0f265cec4cc1934716647a72c8c2e82e" ns3:_="" ns4:_="">
    <xsd:import namespace="82c9d559-1078-49b4-adff-0dd378d81314"/>
    <xsd:import namespace="0b15ac3b-c8a9-4c8a-9a8d-7ef62c22c37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9d559-1078-49b4-adff-0dd378d813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5ac3b-c8a9-4c8a-9a8d-7ef62c22c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9B0E7-F69C-4223-BCFB-1A0CB9A68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9d559-1078-49b4-adff-0dd378d81314"/>
    <ds:schemaRef ds:uri="0b15ac3b-c8a9-4c8a-9a8d-7ef62c22c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5FE4D0-FB59-4AF2-A69E-112275C3D6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481B5A-3327-4EB4-A4C0-70D23F69EA75}">
  <ds:schemaRefs>
    <ds:schemaRef ds:uri="82c9d559-1078-49b4-adff-0dd378d81314"/>
    <ds:schemaRef ds:uri="http://purl.org/dc/terms/"/>
    <ds:schemaRef ds:uri="0b15ac3b-c8a9-4c8a-9a8d-7ef62c22c37b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 SUMMARY</vt:lpstr>
      <vt:lpstr>22-23 BUDGET</vt:lpstr>
      <vt:lpstr>'22-23 BUDGET'!Print_Area</vt:lpstr>
      <vt:lpstr>'BUDGET SUMMARY'!Print_Area</vt:lpstr>
      <vt:lpstr>'22-23 BUDGET'!Print_Titles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Maples</dc:creator>
  <cp:lastModifiedBy>User</cp:lastModifiedBy>
  <cp:lastPrinted>2021-08-18T18:19:58Z</cp:lastPrinted>
  <dcterms:created xsi:type="dcterms:W3CDTF">2019-07-05T13:23:48Z</dcterms:created>
  <dcterms:modified xsi:type="dcterms:W3CDTF">2022-08-03T15:54:58Z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0x01010035946BFFBCD4DB4D92D39C1CFF56A980</vt:lpwstr>
  </property>
</Properties>
</file>